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2"/>
  <workbookPr defaultThemeVersion="124226"/>
  <mc:AlternateContent xmlns:mc="http://schemas.openxmlformats.org/markup-compatibility/2006">
    <mc:Choice Requires="x15">
      <x15ac:absPath xmlns:x15ac="http://schemas.microsoft.com/office/spreadsheetml/2010/11/ac" url="/Users/adamleaver/Dropbox/Centripetal City/"/>
    </mc:Choice>
  </mc:AlternateContent>
  <xr:revisionPtr revIDLastSave="0" documentId="8_{99821BA6-E695-124B-AA9A-CF4E6CE7DE40}" xr6:coauthVersionLast="36" xr6:coauthVersionMax="36" xr10:uidLastSave="{00000000-0000-0000-0000-000000000000}"/>
  <bookViews>
    <workbookView xWindow="0" yWindow="500" windowWidth="25600" windowHeight="14580" xr2:uid="{00000000-000D-0000-FFFF-FFFF00000000}"/>
  </bookViews>
  <sheets>
    <sheet name="Developments" sheetId="1" r:id="rId1"/>
    <sheet name="Investors" sheetId="20"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8" i="20" l="1"/>
  <c r="X135" i="1"/>
  <c r="AA135" i="1"/>
  <c r="Y135" i="1"/>
  <c r="Q157" i="1"/>
  <c r="R157" i="1"/>
  <c r="T157" i="1"/>
  <c r="U157" i="1"/>
  <c r="V157" i="1"/>
  <c r="W157" i="1"/>
  <c r="Z157" i="1"/>
  <c r="AB157" i="1"/>
  <c r="AC157" i="1"/>
  <c r="P157" i="1"/>
  <c r="F157" i="1"/>
  <c r="X64" i="1"/>
  <c r="AA64" i="1"/>
  <c r="Y64" i="1"/>
  <c r="AD10" i="1"/>
  <c r="AD11" i="1"/>
  <c r="AD12" i="1"/>
  <c r="AD100" i="1"/>
  <c r="AD113" i="1"/>
  <c r="AD76" i="1"/>
  <c r="AD77" i="1"/>
  <c r="AD78" i="1"/>
  <c r="AD79" i="1"/>
  <c r="AD92" i="1"/>
  <c r="AD102" i="1"/>
  <c r="AD111" i="1"/>
  <c r="AD26" i="1"/>
  <c r="AD86" i="1"/>
  <c r="AD141" i="1"/>
  <c r="AD148" i="1"/>
  <c r="AD31" i="1"/>
  <c r="AD32" i="1"/>
  <c r="AD116" i="1"/>
  <c r="AD150" i="1"/>
  <c r="AD62" i="1"/>
  <c r="AD69" i="1"/>
  <c r="AD88" i="1"/>
  <c r="AD70" i="1"/>
  <c r="AD75" i="1"/>
  <c r="AD82" i="1"/>
  <c r="AD25" i="1"/>
  <c r="AD59" i="1"/>
  <c r="AD145" i="1"/>
  <c r="AD105" i="1"/>
  <c r="AD51" i="1"/>
  <c r="AD29" i="1"/>
  <c r="AD66" i="1"/>
  <c r="AD19" i="1"/>
  <c r="AD126" i="1"/>
  <c r="AD13" i="1"/>
  <c r="AD155" i="1"/>
  <c r="AD153" i="1"/>
  <c r="AD154" i="1"/>
  <c r="AD89" i="1"/>
  <c r="AD90" i="1"/>
  <c r="AD103" i="1"/>
  <c r="AD121" i="1"/>
  <c r="AD143" i="1"/>
  <c r="AD81" i="1"/>
  <c r="AD24" i="1"/>
  <c r="AD71" i="1"/>
  <c r="AD67" i="1"/>
  <c r="AD38" i="1"/>
  <c r="AD106" i="1"/>
  <c r="AD23" i="1"/>
  <c r="AD142" i="1"/>
  <c r="AD115" i="1"/>
  <c r="AD43" i="1"/>
  <c r="AD14" i="1"/>
  <c r="AD53" i="1"/>
  <c r="AD125" i="1"/>
  <c r="AD22" i="1"/>
  <c r="AD124" i="1"/>
  <c r="AD72" i="1"/>
  <c r="AD45" i="1"/>
  <c r="AD137" i="1"/>
  <c r="AD138" i="1"/>
  <c r="AD139" i="1"/>
  <c r="AD16" i="1"/>
  <c r="AD44" i="1"/>
  <c r="AD6" i="1"/>
  <c r="AD65" i="1"/>
  <c r="AD133" i="1"/>
  <c r="AD131" i="1"/>
  <c r="AD132" i="1"/>
  <c r="AD134" i="1"/>
  <c r="AD55" i="1"/>
  <c r="AD91" i="1"/>
  <c r="AD122" i="1"/>
  <c r="AD42" i="1"/>
  <c r="AD109" i="1"/>
  <c r="AD130" i="1"/>
  <c r="AD18" i="1"/>
  <c r="AD128" i="1"/>
  <c r="AD49" i="1"/>
  <c r="AD151" i="1"/>
  <c r="AD4" i="1"/>
  <c r="AD15" i="1"/>
  <c r="AD108" i="1"/>
  <c r="AD35" i="1"/>
  <c r="AD50" i="1"/>
  <c r="AD101" i="1"/>
  <c r="AD52" i="1"/>
  <c r="AD34" i="1"/>
  <c r="AD58" i="1"/>
  <c r="AD7" i="1"/>
  <c r="AD20" i="1"/>
  <c r="AD28" i="1"/>
  <c r="AD74" i="1"/>
  <c r="AD83" i="1"/>
  <c r="AD84" i="1"/>
  <c r="AD36" i="1"/>
  <c r="AD2" i="1"/>
  <c r="AD152" i="1"/>
  <c r="AD107" i="1"/>
  <c r="AD85" i="1"/>
  <c r="AD93" i="1"/>
  <c r="AD127" i="1"/>
  <c r="AD73" i="1"/>
  <c r="AD117" i="1"/>
  <c r="AD120" i="1"/>
  <c r="AD149" i="1"/>
  <c r="AD110" i="1"/>
  <c r="AD41" i="1"/>
  <c r="AD3" i="1"/>
  <c r="AD40" i="1"/>
  <c r="AD47" i="1"/>
  <c r="AD27" i="1"/>
  <c r="AD56" i="1"/>
  <c r="AD17" i="1"/>
  <c r="AD46" i="1"/>
  <c r="AD104" i="1"/>
  <c r="AD54" i="1"/>
  <c r="AD61" i="1"/>
  <c r="AD33" i="1"/>
  <c r="AD112" i="1"/>
  <c r="AD60" i="1"/>
  <c r="AD146" i="1"/>
  <c r="AD147" i="1"/>
  <c r="AD57" i="1"/>
  <c r="AD144" i="1"/>
  <c r="AD21" i="1"/>
  <c r="AD136" i="1"/>
  <c r="AD140" i="1"/>
  <c r="AD98" i="1"/>
  <c r="AD94" i="1"/>
  <c r="AD5" i="1"/>
  <c r="AD96" i="1"/>
  <c r="AD37" i="1"/>
  <c r="AD118" i="1"/>
  <c r="AD9" i="1"/>
  <c r="AD30" i="1"/>
  <c r="AD114" i="1"/>
  <c r="AD8" i="1"/>
  <c r="AD95" i="1"/>
  <c r="AD87" i="1"/>
  <c r="AD97" i="1"/>
  <c r="AD119" i="1"/>
  <c r="AD68" i="1"/>
  <c r="AD80" i="1"/>
  <c r="AD63" i="1"/>
  <c r="AD99" i="1"/>
  <c r="AD64" i="1"/>
  <c r="AD39" i="1"/>
  <c r="AD123" i="1"/>
  <c r="AD48" i="1"/>
  <c r="AD156" i="1"/>
  <c r="AD129" i="1"/>
  <c r="BH157" i="1"/>
  <c r="BA157" i="1"/>
  <c r="AZ157" i="1"/>
  <c r="AW157" i="1"/>
  <c r="AP157" i="1"/>
  <c r="AQ157" i="1"/>
  <c r="AS157" i="1"/>
  <c r="AT157" i="1"/>
  <c r="AO157" i="1"/>
  <c r="AK157" i="1"/>
  <c r="AD157" i="1"/>
  <c r="X113" i="1"/>
  <c r="AA113" i="1"/>
  <c r="Y113" i="1"/>
  <c r="X15" i="1"/>
  <c r="AA15" i="1"/>
  <c r="Y15" i="1"/>
  <c r="AA91" i="1"/>
  <c r="Y91" i="1"/>
  <c r="Y99" i="1"/>
  <c r="Y63" i="1"/>
  <c r="Y98" i="1"/>
  <c r="X59" i="1"/>
  <c r="AA59" i="1"/>
  <c r="Y59" i="1"/>
  <c r="X35" i="1"/>
  <c r="AA35" i="1"/>
  <c r="Y35" i="1"/>
  <c r="X18" i="1"/>
  <c r="AA18" i="1"/>
  <c r="X23" i="1"/>
  <c r="AA23" i="1"/>
  <c r="X26" i="1"/>
  <c r="AA26" i="1"/>
  <c r="X75" i="1"/>
  <c r="AA75" i="1"/>
  <c r="X94" i="1"/>
  <c r="AA94" i="1"/>
  <c r="X142" i="1"/>
  <c r="AA142" i="1"/>
  <c r="X149" i="1"/>
  <c r="AA149" i="1"/>
  <c r="X150" i="1"/>
  <c r="X153" i="1"/>
  <c r="X154" i="1"/>
  <c r="X155" i="1"/>
  <c r="Y18" i="1"/>
  <c r="Y23" i="1"/>
  <c r="Y26" i="1"/>
  <c r="Y75" i="1"/>
  <c r="Y94" i="1"/>
  <c r="Y142" i="1"/>
  <c r="Y149" i="1"/>
  <c r="Y150" i="1"/>
  <c r="Y153" i="1"/>
  <c r="Y154" i="1"/>
  <c r="Y155" i="1"/>
  <c r="Y69" i="1"/>
  <c r="X69" i="1"/>
  <c r="AA69" i="1"/>
  <c r="X104" i="1"/>
  <c r="AA104" i="1"/>
  <c r="Y104" i="1"/>
  <c r="X33" i="1"/>
  <c r="AA33" i="1"/>
  <c r="Y33" i="1"/>
  <c r="X31" i="1"/>
  <c r="AA31" i="1"/>
  <c r="Y31" i="1"/>
  <c r="X138" i="1"/>
  <c r="X139" i="1"/>
  <c r="AA139" i="1"/>
  <c r="X137" i="1"/>
  <c r="AA137" i="1"/>
  <c r="X107" i="1"/>
  <c r="X108" i="1"/>
  <c r="X151" i="1"/>
  <c r="Y139" i="1"/>
  <c r="Y137" i="1"/>
  <c r="AA138" i="1"/>
  <c r="Y138" i="1"/>
  <c r="X61" i="1"/>
  <c r="AA61" i="1"/>
  <c r="Y61" i="1"/>
  <c r="X133" i="1"/>
  <c r="AA133" i="1"/>
  <c r="Y133" i="1"/>
  <c r="X115" i="1"/>
  <c r="X17" i="1"/>
  <c r="X53" i="1"/>
  <c r="AA53" i="1"/>
  <c r="Y53" i="1"/>
  <c r="X101" i="1"/>
  <c r="AA101" i="1"/>
  <c r="Y101" i="1"/>
  <c r="X100" i="1"/>
  <c r="AA100" i="1"/>
  <c r="Y100" i="1"/>
  <c r="X87" i="1"/>
  <c r="AA87" i="1"/>
  <c r="Y87" i="1"/>
  <c r="X119" i="1"/>
  <c r="AA119" i="1"/>
  <c r="Y119" i="1"/>
  <c r="AA108" i="1"/>
  <c r="Y108" i="1"/>
  <c r="X30" i="1"/>
  <c r="AA30" i="1"/>
  <c r="Y30" i="1"/>
  <c r="X5" i="1"/>
  <c r="X156" i="1"/>
  <c r="X9" i="1"/>
  <c r="AA9" i="1"/>
  <c r="X82" i="1"/>
  <c r="AA82" i="1"/>
  <c r="X38" i="1"/>
  <c r="AA38" i="1"/>
  <c r="X114" i="1"/>
  <c r="AA114" i="1"/>
  <c r="Y114" i="1"/>
  <c r="Y38" i="1"/>
  <c r="X84" i="1"/>
  <c r="AA84" i="1"/>
  <c r="Y82" i="1"/>
  <c r="Y84" i="1"/>
  <c r="Y9" i="1"/>
  <c r="AA156" i="1"/>
  <c r="Y156" i="1"/>
  <c r="X48" i="1"/>
  <c r="AA48" i="1"/>
  <c r="Y5" i="1"/>
  <c r="Y48" i="1"/>
  <c r="X123" i="1"/>
  <c r="AA123" i="1"/>
  <c r="X39" i="1"/>
  <c r="AA39" i="1"/>
  <c r="X106" i="1"/>
  <c r="AA106" i="1"/>
  <c r="AA5" i="1"/>
  <c r="Y106" i="1"/>
  <c r="AA115" i="1"/>
  <c r="AA17" i="1"/>
  <c r="Y17" i="1"/>
  <c r="Y115" i="1"/>
  <c r="Y39" i="1"/>
  <c r="Y123" i="1"/>
  <c r="X37" i="1"/>
  <c r="AA37" i="1"/>
  <c r="Y37" i="1"/>
  <c r="X141" i="1"/>
  <c r="AA141" i="1"/>
  <c r="Y141" i="1"/>
  <c r="Y85" i="1"/>
  <c r="X85" i="1"/>
  <c r="AA85" i="1"/>
  <c r="X102" i="1"/>
  <c r="AA102" i="1"/>
  <c r="X25" i="1"/>
  <c r="AA25" i="1"/>
  <c r="AA151" i="1"/>
  <c r="X20" i="1"/>
  <c r="AA20" i="1"/>
  <c r="X2" i="1"/>
  <c r="X10" i="1"/>
  <c r="AA10" i="1"/>
  <c r="X11" i="1"/>
  <c r="AA11" i="1"/>
  <c r="X12" i="1"/>
  <c r="AA12" i="1"/>
  <c r="X6" i="1"/>
  <c r="AA6" i="1"/>
  <c r="X8" i="1"/>
  <c r="AA8" i="1"/>
  <c r="X19" i="1"/>
  <c r="AA19" i="1"/>
  <c r="X13" i="1"/>
  <c r="AA13" i="1"/>
  <c r="X14" i="1"/>
  <c r="AA14" i="1"/>
  <c r="X4" i="1"/>
  <c r="AA4" i="1"/>
  <c r="X129" i="1"/>
  <c r="X21" i="1"/>
  <c r="AA21" i="1"/>
  <c r="X57" i="1"/>
  <c r="X45" i="1"/>
  <c r="X49" i="1"/>
  <c r="X96" i="1"/>
  <c r="X56" i="1"/>
  <c r="X97" i="1"/>
  <c r="AA97" i="1"/>
  <c r="X7" i="1"/>
  <c r="AA7" i="1"/>
  <c r="X68" i="1"/>
  <c r="AA68" i="1"/>
  <c r="X122" i="1"/>
  <c r="X27" i="1"/>
  <c r="X22" i="1"/>
  <c r="X67" i="1"/>
  <c r="AA67" i="1"/>
  <c r="X89" i="1"/>
  <c r="X124" i="1"/>
  <c r="X80" i="1"/>
  <c r="AA80" i="1"/>
  <c r="X50" i="1"/>
  <c r="AA50" i="1"/>
  <c r="X71" i="1"/>
  <c r="X147" i="1"/>
  <c r="X118" i="1"/>
  <c r="X60" i="1"/>
  <c r="X144" i="1"/>
  <c r="X146" i="1"/>
  <c r="X3" i="1"/>
  <c r="AA3" i="1"/>
  <c r="X16" i="1"/>
  <c r="AA16" i="1"/>
  <c r="X24" i="1"/>
  <c r="AA24" i="1"/>
  <c r="X127" i="1"/>
  <c r="AA127" i="1"/>
  <c r="X74" i="1"/>
  <c r="AA74" i="1"/>
  <c r="X28" i="1"/>
  <c r="AA28" i="1"/>
  <c r="X29" i="1"/>
  <c r="AA29" i="1"/>
  <c r="X32" i="1"/>
  <c r="AA32" i="1"/>
  <c r="X34" i="1"/>
  <c r="AA34" i="1"/>
  <c r="X40" i="1"/>
  <c r="AA40" i="1"/>
  <c r="X41" i="1"/>
  <c r="AA41" i="1"/>
  <c r="X136" i="1"/>
  <c r="AA136" i="1"/>
  <c r="X78" i="1"/>
  <c r="AA78" i="1"/>
  <c r="X42" i="1"/>
  <c r="AA42" i="1"/>
  <c r="X112" i="1"/>
  <c r="AA112" i="1"/>
  <c r="X44" i="1"/>
  <c r="AA44" i="1"/>
  <c r="X46" i="1"/>
  <c r="AA46" i="1"/>
  <c r="X47" i="1"/>
  <c r="AA47" i="1"/>
  <c r="X51" i="1"/>
  <c r="AA51" i="1"/>
  <c r="X54" i="1"/>
  <c r="AA54" i="1"/>
  <c r="X58" i="1"/>
  <c r="AA58" i="1"/>
  <c r="X134" i="1"/>
  <c r="AA134" i="1"/>
  <c r="X43" i="1"/>
  <c r="AA43" i="1"/>
  <c r="X55" i="1"/>
  <c r="AA55" i="1"/>
  <c r="X62" i="1"/>
  <c r="AA62" i="1"/>
  <c r="X143" i="1"/>
  <c r="AA143" i="1"/>
  <c r="X125" i="1"/>
  <c r="AA125" i="1"/>
  <c r="X65" i="1"/>
  <c r="AA65" i="1"/>
  <c r="X66" i="1"/>
  <c r="AA66" i="1"/>
  <c r="X70" i="1"/>
  <c r="AA70" i="1"/>
  <c r="X72" i="1"/>
  <c r="AA72" i="1"/>
  <c r="X73" i="1"/>
  <c r="AA73" i="1"/>
  <c r="X81" i="1"/>
  <c r="AA81" i="1"/>
  <c r="X83" i="1"/>
  <c r="AA83" i="1"/>
  <c r="X86" i="1"/>
  <c r="AA86" i="1"/>
  <c r="X88" i="1"/>
  <c r="AA88" i="1"/>
  <c r="X145" i="1"/>
  <c r="AA145" i="1"/>
  <c r="X90" i="1"/>
  <c r="AA90" i="1"/>
  <c r="X92" i="1"/>
  <c r="AA92" i="1"/>
  <c r="X93" i="1"/>
  <c r="X95" i="1"/>
  <c r="AA95" i="1"/>
  <c r="X52" i="1"/>
  <c r="AA52" i="1"/>
  <c r="X105" i="1"/>
  <c r="AA105" i="1"/>
  <c r="X109" i="1"/>
  <c r="AA109" i="1"/>
  <c r="X110" i="1"/>
  <c r="AA110" i="1"/>
  <c r="X111" i="1"/>
  <c r="AA111" i="1"/>
  <c r="X116" i="1"/>
  <c r="AA116" i="1"/>
  <c r="X117" i="1"/>
  <c r="AA117" i="1"/>
  <c r="X77" i="1"/>
  <c r="AA77" i="1"/>
  <c r="X120" i="1"/>
  <c r="AA120" i="1"/>
  <c r="X79" i="1"/>
  <c r="AA79" i="1"/>
  <c r="X121" i="1"/>
  <c r="AA121" i="1"/>
  <c r="X126" i="1"/>
  <c r="AA126" i="1"/>
  <c r="X128" i="1"/>
  <c r="AA128" i="1"/>
  <c r="X130" i="1"/>
  <c r="AA130" i="1"/>
  <c r="X76" i="1"/>
  <c r="AA76" i="1"/>
  <c r="X131" i="1"/>
  <c r="AA131" i="1"/>
  <c r="X132" i="1"/>
  <c r="AA132" i="1"/>
  <c r="X140" i="1"/>
  <c r="AA140" i="1"/>
  <c r="X103" i="1"/>
  <c r="AA103" i="1"/>
  <c r="X148" i="1"/>
  <c r="AA148" i="1"/>
  <c r="AA150" i="1"/>
  <c r="X152" i="1"/>
  <c r="AA152" i="1"/>
  <c r="AA107" i="1"/>
  <c r="AA153" i="1"/>
  <c r="AA154" i="1"/>
  <c r="AA155" i="1"/>
  <c r="X36" i="1"/>
  <c r="AA36" i="1"/>
  <c r="S146" i="1"/>
  <c r="S60" i="1"/>
  <c r="S118" i="1"/>
  <c r="S147" i="1"/>
  <c r="S71" i="1"/>
  <c r="S124" i="1"/>
  <c r="S89" i="1"/>
  <c r="S22" i="1"/>
  <c r="S27" i="1"/>
  <c r="S122" i="1"/>
  <c r="S56" i="1"/>
  <c r="S96" i="1"/>
  <c r="S45" i="1"/>
  <c r="S49" i="1"/>
  <c r="S57" i="1"/>
  <c r="Y3" i="1"/>
  <c r="Y129" i="1"/>
  <c r="Y8" i="1"/>
  <c r="Y10" i="1"/>
  <c r="Y11" i="1"/>
  <c r="Y12" i="1"/>
  <c r="Y13" i="1"/>
  <c r="Y14" i="1"/>
  <c r="Y16" i="1"/>
  <c r="Y19" i="1"/>
  <c r="Y20" i="1"/>
  <c r="Y21" i="1"/>
  <c r="Y22" i="1"/>
  <c r="Y24" i="1"/>
  <c r="Y25" i="1"/>
  <c r="Y127" i="1"/>
  <c r="Y27" i="1"/>
  <c r="Y74" i="1"/>
  <c r="Y28" i="1"/>
  <c r="Y29" i="1"/>
  <c r="Y32" i="1"/>
  <c r="Y34" i="1"/>
  <c r="Y36" i="1"/>
  <c r="Y4" i="1"/>
  <c r="Y40" i="1"/>
  <c r="Y41" i="1"/>
  <c r="Y50" i="1"/>
  <c r="Y136" i="1"/>
  <c r="Y78" i="1"/>
  <c r="Y42" i="1"/>
  <c r="Y112" i="1"/>
  <c r="Y44" i="1"/>
  <c r="Y45" i="1"/>
  <c r="Y46" i="1"/>
  <c r="Y47" i="1"/>
  <c r="Y51" i="1"/>
  <c r="Y54" i="1"/>
  <c r="Y56" i="1"/>
  <c r="Y57" i="1"/>
  <c r="Y58" i="1"/>
  <c r="Y49" i="1"/>
  <c r="Y134" i="1"/>
  <c r="Y43" i="1"/>
  <c r="Y55" i="1"/>
  <c r="Y60" i="1"/>
  <c r="Y62" i="1"/>
  <c r="Y143" i="1"/>
  <c r="Y80" i="1"/>
  <c r="Y125" i="1"/>
  <c r="Y65" i="1"/>
  <c r="Y66" i="1"/>
  <c r="Y67" i="1"/>
  <c r="Y68" i="1"/>
  <c r="Y70" i="1"/>
  <c r="Y71" i="1"/>
  <c r="Y72" i="1"/>
  <c r="Y73" i="1"/>
  <c r="Y81" i="1"/>
  <c r="Y83" i="1"/>
  <c r="Y86" i="1"/>
  <c r="Y88" i="1"/>
  <c r="Y145" i="1"/>
  <c r="Y89" i="1"/>
  <c r="Y90" i="1"/>
  <c r="Y92" i="1"/>
  <c r="Y93" i="1"/>
  <c r="Y95" i="1"/>
  <c r="Y96" i="1"/>
  <c r="Y97" i="1"/>
  <c r="Y102" i="1"/>
  <c r="Y6" i="1"/>
  <c r="Y7" i="1"/>
  <c r="Y52" i="1"/>
  <c r="Y105" i="1"/>
  <c r="Y109" i="1"/>
  <c r="Y110" i="1"/>
  <c r="Y111" i="1"/>
  <c r="Y116" i="1"/>
  <c r="Y117" i="1"/>
  <c r="Y118" i="1"/>
  <c r="Y77" i="1"/>
  <c r="Y120" i="1"/>
  <c r="Y79" i="1"/>
  <c r="Y121" i="1"/>
  <c r="Y122" i="1"/>
  <c r="Y124" i="1"/>
  <c r="Y126" i="1"/>
  <c r="Y128" i="1"/>
  <c r="Y130" i="1"/>
  <c r="Y76" i="1"/>
  <c r="Y131" i="1"/>
  <c r="Y132" i="1"/>
  <c r="Y140" i="1"/>
  <c r="Y103" i="1"/>
  <c r="Y144" i="1"/>
  <c r="Y146" i="1"/>
  <c r="Y147" i="1"/>
  <c r="Y148" i="1"/>
  <c r="Y151" i="1"/>
  <c r="Y152" i="1"/>
  <c r="Y107" i="1"/>
  <c r="Y2" i="1"/>
  <c r="AY50" i="1"/>
  <c r="AY60" i="1"/>
  <c r="AY67" i="1"/>
  <c r="AY71" i="1"/>
  <c r="AY89" i="1"/>
  <c r="AY124" i="1"/>
  <c r="AY144" i="1"/>
  <c r="AY146" i="1"/>
  <c r="AY147" i="1"/>
  <c r="AY22" i="1"/>
  <c r="AX60" i="1"/>
  <c r="AX80" i="1"/>
  <c r="AX67" i="1"/>
  <c r="AX71" i="1"/>
  <c r="AX89" i="1"/>
  <c r="AX124" i="1"/>
  <c r="AX144" i="1"/>
  <c r="AX146" i="1"/>
  <c r="AX147" i="1"/>
  <c r="AX22" i="1"/>
  <c r="AU50" i="1"/>
  <c r="AU60" i="1"/>
  <c r="AU80" i="1"/>
  <c r="AU67" i="1"/>
  <c r="AU71" i="1"/>
  <c r="AU89" i="1"/>
  <c r="AU124" i="1"/>
  <c r="AU144" i="1"/>
  <c r="AU146" i="1"/>
  <c r="AU147" i="1"/>
  <c r="AV22" i="1"/>
  <c r="AV157" i="1"/>
  <c r="AU22" i="1"/>
  <c r="AR22" i="1"/>
  <c r="AR157" i="1"/>
  <c r="X157" i="1"/>
  <c r="Y157" i="1"/>
  <c r="S157" i="1"/>
  <c r="AU157" i="1"/>
  <c r="AX157" i="1"/>
  <c r="AY157" i="1"/>
  <c r="AA93" i="1"/>
  <c r="AA122" i="1"/>
  <c r="AA45" i="1"/>
  <c r="AA56" i="1"/>
  <c r="AA96" i="1"/>
  <c r="AA124" i="1"/>
  <c r="AA144" i="1"/>
  <c r="AA146" i="1"/>
  <c r="AA60" i="1"/>
  <c r="AA89" i="1"/>
  <c r="AA118" i="1"/>
  <c r="AA147" i="1"/>
  <c r="AA71" i="1"/>
  <c r="AA27" i="1"/>
  <c r="AA22" i="1"/>
  <c r="AA2" i="1"/>
  <c r="AA49" i="1"/>
  <c r="AA57" i="1"/>
  <c r="AA157" i="1"/>
</calcChain>
</file>

<file path=xl/sharedStrings.xml><?xml version="1.0" encoding="utf-8"?>
<sst xmlns="http://schemas.openxmlformats.org/spreadsheetml/2006/main" count="2828" uniqueCount="1146">
  <si>
    <t>Name of development</t>
  </si>
  <si>
    <t>Area</t>
  </si>
  <si>
    <t>Tenure Model</t>
  </si>
  <si>
    <t>Planning Reference</t>
  </si>
  <si>
    <t>M - Castlefield</t>
  </si>
  <si>
    <t>Renaker</t>
  </si>
  <si>
    <t>Build for Sale</t>
  </si>
  <si>
    <t>N/A</t>
  </si>
  <si>
    <t>Salford</t>
  </si>
  <si>
    <t>M5 4GP</t>
  </si>
  <si>
    <t xml:space="preserve">11 Bloom St </t>
  </si>
  <si>
    <t>M - Village</t>
  </si>
  <si>
    <t>Beech</t>
  </si>
  <si>
    <t>M - Ancoats</t>
  </si>
  <si>
    <t>M4 4DE</t>
  </si>
  <si>
    <t>M - City Centre</t>
  </si>
  <si>
    <t>76-82 Oldham St</t>
  </si>
  <si>
    <t>M4 1LF</t>
  </si>
  <si>
    <t>Kempton Homes</t>
  </si>
  <si>
    <t>Not known yet</t>
  </si>
  <si>
    <t>M3 6EN</t>
  </si>
  <si>
    <t>Fortis</t>
  </si>
  <si>
    <t>Affinity Living Riverside</t>
  </si>
  <si>
    <t>M3 5ER</t>
  </si>
  <si>
    <t>Select Property</t>
  </si>
  <si>
    <t>Targeted at investment buyers for fully managed rental</t>
  </si>
  <si>
    <t>M - AM</t>
  </si>
  <si>
    <t>MyPad</t>
  </si>
  <si>
    <t xml:space="preserve">Angel Gardens </t>
  </si>
  <si>
    <t>M4 5DY</t>
  </si>
  <si>
    <t>Sold off plan (institutional buyer) - Moda/Apache</t>
  </si>
  <si>
    <t>M4 4DW</t>
  </si>
  <si>
    <t>Far East Consortium</t>
  </si>
  <si>
    <t>Mixed</t>
  </si>
  <si>
    <t>Axis Tower</t>
  </si>
  <si>
    <t>M1 5NZ</t>
  </si>
  <si>
    <t>Alliance Investments</t>
  </si>
  <si>
    <t xml:space="preserve">M4 5FR 
</t>
  </si>
  <si>
    <t>M3 5BQ</t>
  </si>
  <si>
    <t>Salboy/Fred Done</t>
  </si>
  <si>
    <t>M4 5AF</t>
  </si>
  <si>
    <t>Sold off plan to DTZ Investors</t>
  </si>
  <si>
    <t>Bracken House</t>
  </si>
  <si>
    <t>M1 7BD</t>
  </si>
  <si>
    <t>Bridgewater Point</t>
  </si>
  <si>
    <t>SQ</t>
  </si>
  <si>
    <t>M5 4TT</t>
  </si>
  <si>
    <t>Burlington House</t>
  </si>
  <si>
    <t>M1 2DN</t>
  </si>
  <si>
    <t>Chapel Wharf (Ph1)</t>
  </si>
  <si>
    <t>M3 5DS</t>
  </si>
  <si>
    <t>M1 6FZ</t>
  </si>
  <si>
    <t>M4 1SB</t>
  </si>
  <si>
    <t>M15 4LN</t>
  </si>
  <si>
    <t>deTrafford</t>
  </si>
  <si>
    <t>City Suites</t>
  </si>
  <si>
    <t>Targeted at investment buyers</t>
  </si>
  <si>
    <t>Clippers Quay</t>
  </si>
  <si>
    <t>M5 3NN</t>
  </si>
  <si>
    <t>M4 6DZ</t>
  </si>
  <si>
    <t>Manchester Life</t>
  </si>
  <si>
    <t>M1 2WN</t>
  </si>
  <si>
    <t>Sold off plan (small investors)</t>
  </si>
  <si>
    <t>M5 4UU</t>
  </si>
  <si>
    <t>Eider House</t>
  </si>
  <si>
    <t>M1 2JL</t>
  </si>
  <si>
    <t>M3 7ND</t>
  </si>
  <si>
    <t>M50 3SP</t>
  </si>
  <si>
    <t>Glenbrook</t>
  </si>
  <si>
    <t>M50 3XZ</t>
  </si>
  <si>
    <t>Halo</t>
  </si>
  <si>
    <t>M4 4AS</t>
  </si>
  <si>
    <t xml:space="preserve">Forshaw </t>
  </si>
  <si>
    <t>M4 6DE</t>
  </si>
  <si>
    <t xml:space="preserve">Waterside Places (Muse + </t>
  </si>
  <si>
    <t>M1 3FY</t>
  </si>
  <si>
    <t xml:space="preserve">Lampwick </t>
  </si>
  <si>
    <t>M4 6DH</t>
  </si>
  <si>
    <t>Manchester New Square</t>
  </si>
  <si>
    <t>M1 7DG</t>
  </si>
  <si>
    <t>Urban and Civic</t>
  </si>
  <si>
    <t>FairBriar</t>
  </si>
  <si>
    <t>M4 6LN</t>
  </si>
  <si>
    <t>New Little Mill</t>
  </si>
  <si>
    <t>M4 6AD</t>
  </si>
  <si>
    <t>No 1 Castlefield (Nexus)</t>
  </si>
  <si>
    <t>No 1 Lord St</t>
  </si>
  <si>
    <t>M4 4FP</t>
  </si>
  <si>
    <t>M4 4NL</t>
  </si>
  <si>
    <t>Leftfield Investments</t>
  </si>
  <si>
    <t>M3 4LB</t>
  </si>
  <si>
    <t>Oxygen Tower</t>
  </si>
  <si>
    <t>M1 2WB</t>
  </si>
  <si>
    <t>Potato Wharf (Ph3)</t>
  </si>
  <si>
    <t>M3 4NB</t>
  </si>
  <si>
    <t>Salford Dock Office</t>
  </si>
  <si>
    <t>M50 3XB</t>
  </si>
  <si>
    <t>Liveman Properties</t>
  </si>
  <si>
    <t>Sawmill Court</t>
  </si>
  <si>
    <t>M60 9HL</t>
  </si>
  <si>
    <t>M4 6AN</t>
  </si>
  <si>
    <t>M15 5AN</t>
  </si>
  <si>
    <t>M2 5NT</t>
  </si>
  <si>
    <t>Jackson Row Develop Partnership</t>
  </si>
  <si>
    <t>M5 4PF</t>
  </si>
  <si>
    <t>The Hallmark</t>
  </si>
  <si>
    <t>M4 4FY</t>
  </si>
  <si>
    <t>The Lightbox</t>
  </si>
  <si>
    <t>M50 2EQ</t>
  </si>
  <si>
    <t>Peel Land &amp; Property</t>
  </si>
  <si>
    <t>The Residence</t>
  </si>
  <si>
    <t>the Elliot Group</t>
  </si>
  <si>
    <t>M15 4LZ</t>
  </si>
  <si>
    <t>M3 4JW</t>
  </si>
  <si>
    <t>Wavelength</t>
  </si>
  <si>
    <t>Weavers Quay</t>
  </si>
  <si>
    <t>M4 6EE</t>
  </si>
  <si>
    <t>M4 7DP</t>
  </si>
  <si>
    <t>X1/Knight Knox</t>
  </si>
  <si>
    <t>M15 4LW</t>
  </si>
  <si>
    <t>X1/Peel Land &amp; Property</t>
  </si>
  <si>
    <t>X1</t>
  </si>
  <si>
    <t>X1 The Gateway</t>
  </si>
  <si>
    <t>X1 The Landmark</t>
  </si>
  <si>
    <t>10-12 Whitworth St</t>
  </si>
  <si>
    <t>Affinity Living Riverview</t>
  </si>
  <si>
    <t>Cambridge St</t>
  </si>
  <si>
    <t>Cornbrook Works</t>
  </si>
  <si>
    <t>Inhabit</t>
  </si>
  <si>
    <t>Outwood Developments Ltd</t>
  </si>
  <si>
    <t>Knight Knox</t>
  </si>
  <si>
    <t>Bruntwood</t>
  </si>
  <si>
    <t>U + I</t>
  </si>
  <si>
    <t>M&amp;G Real Estate</t>
  </si>
  <si>
    <t>Dandara Group</t>
  </si>
  <si>
    <t>Grainger</t>
  </si>
  <si>
    <t>Bellward properties Ltd</t>
  </si>
  <si>
    <t>Ask Real Estate</t>
  </si>
  <si>
    <t>ECP Holdings Ltd</t>
  </si>
  <si>
    <t>LaSalle</t>
  </si>
  <si>
    <t>Manchester Life Development Company</t>
  </si>
  <si>
    <t>Scarborough Development Group</t>
  </si>
  <si>
    <t>Legal &amp; General</t>
  </si>
  <si>
    <t>English Cities Fund</t>
  </si>
  <si>
    <t>Balfour Beatty</t>
  </si>
  <si>
    <t>Belgravia Living Group Ltd</t>
  </si>
  <si>
    <t>Hermes Investment</t>
  </si>
  <si>
    <t>Greater Manchester Combined Authority</t>
  </si>
  <si>
    <t>Post-code</t>
  </si>
  <si>
    <t>118267/FO/2017</t>
  </si>
  <si>
    <t>Echo Street (Former Chandos Hall, UMIST)</t>
  </si>
  <si>
    <t>M1 3QJ</t>
  </si>
  <si>
    <t>Co-living/PBSA</t>
  </si>
  <si>
    <t>119806/FO/2018</t>
  </si>
  <si>
    <t>M15 4PA</t>
  </si>
  <si>
    <t>Build for Rent</t>
  </si>
  <si>
    <t>119806/FO/2017</t>
  </si>
  <si>
    <t>Cornbrook Hub</t>
  </si>
  <si>
    <t>M15 4FX</t>
  </si>
  <si>
    <t>118831/FO/2018</t>
  </si>
  <si>
    <t>Old Brewery Gardens</t>
  </si>
  <si>
    <t>M3 1LE</t>
  </si>
  <si>
    <t>Mixed sale/rent</t>
  </si>
  <si>
    <t>120149/FO/2018</t>
  </si>
  <si>
    <t>East Village Apartments</t>
  </si>
  <si>
    <t>M12 2JQ</t>
  </si>
  <si>
    <t>119731/FO/2018</t>
  </si>
  <si>
    <t>M4 5FE</t>
  </si>
  <si>
    <t>120635/FO/2018</t>
  </si>
  <si>
    <t>Hotspur Press</t>
  </si>
  <si>
    <t>M1 5QR</t>
  </si>
  <si>
    <t>121380/FO/2018</t>
  </si>
  <si>
    <t>Swan House</t>
  </si>
  <si>
    <t>M4 5DF</t>
  </si>
  <si>
    <t>120893/FO/2018</t>
  </si>
  <si>
    <t>Bengal Street (Kompany Tower)</t>
  </si>
  <si>
    <t>M4 6AQ</t>
  </si>
  <si>
    <t>123261/FO/2019</t>
  </si>
  <si>
    <t>Arundal Street ('Flintoff Tower')</t>
  </si>
  <si>
    <t>M15 4JZ</t>
  </si>
  <si>
    <t>121375/FO/2018 and 121447/FO/2018</t>
  </si>
  <si>
    <t>High Street</t>
  </si>
  <si>
    <t>M4 1QB</t>
  </si>
  <si>
    <t>121099/FO/2018</t>
  </si>
  <si>
    <t>The Fairfax (Portugal St East)</t>
  </si>
  <si>
    <t>M1 2WX</t>
  </si>
  <si>
    <t>124888/FO/2019</t>
  </si>
  <si>
    <t>New Cross</t>
  </si>
  <si>
    <t>M4 4RJ</t>
  </si>
  <si>
    <t>126669/FO/2020</t>
  </si>
  <si>
    <t xml:space="preserve">M4 6EE </t>
  </si>
  <si>
    <t>126668/FO/2020</t>
  </si>
  <si>
    <t>M15 4AX</t>
  </si>
  <si>
    <t>126648/FO/2020</t>
  </si>
  <si>
    <t>Water Street Co-living (T2)</t>
  </si>
  <si>
    <t>M3 4JQ</t>
  </si>
  <si>
    <t>Co-living</t>
  </si>
  <si>
    <t>126608/FO/2020</t>
  </si>
  <si>
    <t>Shore Street</t>
  </si>
  <si>
    <t>M1 2NE</t>
  </si>
  <si>
    <t>Shared Ownership</t>
  </si>
  <si>
    <t>126944/FO/2020</t>
  </si>
  <si>
    <t>Victoria Riverside (former Angelgate)</t>
  </si>
  <si>
    <t>M4 4JS</t>
  </si>
  <si>
    <t>125655/FO/2019</t>
  </si>
  <si>
    <t>Water Street Co-living (T1)</t>
  </si>
  <si>
    <t>125573/FO/2019</t>
  </si>
  <si>
    <t>First Street Co-living</t>
  </si>
  <si>
    <t>M1 5GL</t>
  </si>
  <si>
    <t>For sale</t>
  </si>
  <si>
    <t>For rent</t>
  </si>
  <si>
    <t>Social rent</t>
  </si>
  <si>
    <t>Affordable rent</t>
  </si>
  <si>
    <t>Shared ownership</t>
  </si>
  <si>
    <t>Other intermediate</t>
  </si>
  <si>
    <t>Est. affordable if 20%</t>
  </si>
  <si>
    <t>Source</t>
  </si>
  <si>
    <t>Non-UK actors</t>
  </si>
  <si>
    <t>Public Land Registry Reference</t>
  </si>
  <si>
    <t xml:space="preserve">Est. Profit on Cost </t>
  </si>
  <si>
    <t>Est. Profit on GDV</t>
  </si>
  <si>
    <t>Plot size (acres)</t>
  </si>
  <si>
    <t>Starting Price for 1 bed</t>
  </si>
  <si>
    <t>Est. Council tax *(based on 1-bed)</t>
  </si>
  <si>
    <t>Funder</t>
  </si>
  <si>
    <t>Owner</t>
  </si>
  <si>
    <t>Significant Institutional owners</t>
  </si>
  <si>
    <t>Manager</t>
  </si>
  <si>
    <t>Offshore Involvement</t>
  </si>
  <si>
    <t>Country</t>
  </si>
  <si>
    <t>Type of public loan</t>
  </si>
  <si>
    <t>Public Land</t>
  </si>
  <si>
    <t>Role of non-UK actos</t>
  </si>
  <si>
    <t>N</t>
  </si>
  <si>
    <t>Y</t>
  </si>
  <si>
    <t>PGGM</t>
  </si>
  <si>
    <t>Holland</t>
  </si>
  <si>
    <t>Finance</t>
  </si>
  <si>
    <t>Pbb Deutsche Pfandbriefbank and Apache Capital Partners</t>
  </si>
  <si>
    <t>Germany and ‘Middle East’</t>
  </si>
  <si>
    <t>£90 investment from Pbb Deutsche Pfandbriefban to build. Then sold to institutional investor Apache/Moda</t>
  </si>
  <si>
    <t>FECI</t>
  </si>
  <si>
    <t>Hong Kong</t>
  </si>
  <si>
    <t>Finance and developers</t>
  </si>
  <si>
    <t>DTZ Investors</t>
  </si>
  <si>
    <t>Not-known (DTZ hold portfolio for inter investors)</t>
  </si>
  <si>
    <t>Loom Holdings/Abu Dhabi United Group</t>
  </si>
  <si>
    <t>Jersey/Abu Dhabi</t>
  </si>
  <si>
    <t>Development Partner/FInance</t>
  </si>
  <si>
    <t>Ares Management</t>
  </si>
  <si>
    <t>USA</t>
  </si>
  <si>
    <t>Development Partner/FInance/Construction</t>
  </si>
  <si>
    <t>NO</t>
  </si>
  <si>
    <t>M and G Real Estate</t>
  </si>
  <si>
    <t>Not-known (M +G hold portfolio for inter investors)</t>
  </si>
  <si>
    <t>Lend Lease</t>
  </si>
  <si>
    <t>Australia</t>
  </si>
  <si>
    <t>Rowsley Ltd are main partners. BCEG are main contractors</t>
  </si>
  <si>
    <t>SIngapore + China</t>
  </si>
  <si>
    <t>Finance and development</t>
  </si>
  <si>
    <t>Atlas Residential +IP Investment Management. Peel Group 25% owned by Obayan Group and rest by Isle of Man based Billown Trust</t>
  </si>
  <si>
    <t>US/Singapore/Saudi Arabia</t>
  </si>
  <si>
    <t>Peel 25% owned by Obayan Group</t>
  </si>
  <si>
    <t>Saudi Arabia</t>
  </si>
  <si>
    <t>Part owner of developer</t>
  </si>
  <si>
    <t>www.manchester.gov.uk/.../id/.../8_section_106_annual_monitoring_report_201617</t>
  </si>
  <si>
    <t>http://www.salfordstar.com/article.asp?id=2737</t>
  </si>
  <si>
    <t>http://dctmviewer.salford.gov.uk/Stream/StreamFile.ashx?filename=Merged%20Agenda%20%20Reports%20070716.pdf</t>
  </si>
  <si>
    <t>http://pa.manchester.gov.uk/online-applications/applicationDetails.do?activeTab=documents&amp;keyVal=NWIBHLBC6K000</t>
  </si>
  <si>
    <t>https://inews.co.uk/essentials/news/environment/angel-meadow-manchester-savage-victorian-slum-redevelopment/</t>
  </si>
  <si>
    <t>http://salfordstar.com/article.asp?id=2640</t>
  </si>
  <si>
    <t>http://www.salfordstar.com/article.asp?id=2439</t>
  </si>
  <si>
    <t>http://www.salfordstar.com/article.asp?id=4083</t>
  </si>
  <si>
    <t>http://salfordstar.com/article.asp?id=3663</t>
  </si>
  <si>
    <t>http://www.manchester.gov.uk/meetings/meeting/3016/planning_and_highways_committee</t>
  </si>
  <si>
    <t>https://sccdemocracy.salford.gov.uk/documents/s4551/5d%2069573%20Norton%20Court.pdf</t>
  </si>
  <si>
    <t>GM Housing Fund</t>
  </si>
  <si>
    <t>Home Building Fund</t>
  </si>
  <si>
    <t>HCA Loan</t>
  </si>
  <si>
    <t>Public Loan (value)</t>
  </si>
  <si>
    <t>Salford Star</t>
  </si>
  <si>
    <t>x</t>
  </si>
  <si>
    <t xml:space="preserve">Y </t>
  </si>
  <si>
    <t>http://dellot.com/project/affinityliving-riverside-apartments-for-sale-in-manchester-uk/</t>
  </si>
  <si>
    <t>http://www.scmp.com/property/international/article/2111838/far-east-consortiums-uk-project-offers-hong-kong-investors</t>
  </si>
  <si>
    <t>http://www.rightmove.co.uk/property-for-sale/property-33774633.html</t>
  </si>
  <si>
    <t>http://www.mysgprop.com/citu-nq-apartment-manchester/</t>
  </si>
  <si>
    <t>https://www.propertyseed.co.uk/pages/city-gardens</t>
  </si>
  <si>
    <t>http://www.manchestereveningnews.co.uk/news/property/manchester-only-flats-on-sale-13334633</t>
  </si>
  <si>
    <t>http://alliance-investments.com/project/downtown-manchester/</t>
  </si>
  <si>
    <t>https://www.rw-invest.com/properties/halo-apartments-manchester/</t>
  </si>
  <si>
    <t>www.manchesternewsquare.com</t>
  </si>
  <si>
    <t>http://www.manchestereveningnews.co.uk/news/property/middlewood-locks-salford-urban-neighbourhood-13604757</t>
  </si>
  <si>
    <t>https://www.zoopla.co.uk/new-homes/details/43619757#VHQlxil1x11ssf0J.97</t>
  </si>
  <si>
    <t>oxygenmanchester.com/</t>
  </si>
  <si>
    <t>http://expatpropertyplanners.co.uk/portfolio/current-properties/manchester/manchester-sky-gardens/</t>
  </si>
  <si>
    <t>http://ukipp.com/project/stgeorges-gardens-manchester/</t>
  </si>
  <si>
    <t>http://www.rightmove.co.uk/developer/branch/Forty8-Developments/The-Hallmark-172901.html</t>
  </si>
  <si>
    <t>http://www.rightmove.co.uk/property-for-sale/property-62152834.html</t>
  </si>
  <si>
    <t>https://www.knightknox.com/developments/manchester/x1-media-city-tower-4</t>
  </si>
  <si>
    <t>http://www.rightmove.co.uk/property-for-sale/property-69771401.html</t>
  </si>
  <si>
    <t>Deliverer</t>
  </si>
  <si>
    <t>-</t>
  </si>
  <si>
    <t>Fortis Developments</t>
  </si>
  <si>
    <t>Select Property Group</t>
  </si>
  <si>
    <t>Alliance Group</t>
  </si>
  <si>
    <t>Mulbury Homes</t>
  </si>
  <si>
    <t>HCA</t>
  </si>
  <si>
    <t>HCA/HSBC</t>
  </si>
  <si>
    <t>Amstone Ventures</t>
  </si>
  <si>
    <t>Bellward Properties Ltd</t>
  </si>
  <si>
    <t>Moorfield Group</t>
  </si>
  <si>
    <t>Glenbrook Property</t>
  </si>
  <si>
    <t>Abu Dhabi United Group</t>
  </si>
  <si>
    <t>John Sisk &amp; Son Ltd</t>
  </si>
  <si>
    <t>X1 Developments</t>
  </si>
  <si>
    <t>Countrywide</t>
  </si>
  <si>
    <t>Property (Done)</t>
  </si>
  <si>
    <t>FICM Ltd</t>
  </si>
  <si>
    <t>Affinity Living</t>
  </si>
  <si>
    <t>Mulbury City</t>
  </si>
  <si>
    <t>JLL</t>
  </si>
  <si>
    <t>Urban Splash</t>
  </si>
  <si>
    <t>IQSA Services Ltd</t>
  </si>
  <si>
    <t>Glenbrook, Peel</t>
  </si>
  <si>
    <t>Prosperity Capital Partners</t>
  </si>
  <si>
    <t>Rain City Developments</t>
  </si>
  <si>
    <t>Cheshire Cheese Assets (Gita Frank)</t>
  </si>
  <si>
    <t>Elmloch (MCR Property and Blue Dog joint vehicle)</t>
  </si>
  <si>
    <t>Cable Swan Ltd (JV of McAlpine, Britannia Group, Prime Developers, Foundation Real Estate)</t>
  </si>
  <si>
    <t>M4nchester Two (Vincent Kompany and Northern Group)</t>
  </si>
  <si>
    <t>Logik Developments</t>
  </si>
  <si>
    <t>SSB Capital Ltd</t>
  </si>
  <si>
    <t>Commercial Estate Group (ASE II Developments Ltd)</t>
  </si>
  <si>
    <t>Waterside Places Ltd (Muse Developments and Canal and River Trust)</t>
  </si>
  <si>
    <t>Vita (Union Living Ltd)</t>
  </si>
  <si>
    <t>H2O Urban &amp; Clarion Housing</t>
  </si>
  <si>
    <t>Downing Living Ltd</t>
  </si>
  <si>
    <t>Cable Swan Ltd</t>
  </si>
  <si>
    <t>Logik Developments (Arundel St) Limited</t>
  </si>
  <si>
    <t>ASE II Manchester Ltd</t>
  </si>
  <si>
    <t>Portugal Street East Ltd</t>
  </si>
  <si>
    <t>Northern Gateway (FEC) No.9 Limited</t>
  </si>
  <si>
    <t>Waterside Places (General Partner) Ltd</t>
  </si>
  <si>
    <t>Renaker Build Ltd</t>
  </si>
  <si>
    <t>Union Living Manchester 1 Ltd</t>
  </si>
  <si>
    <t>Downing Living (Manchester) Limited Partnership Incorporated</t>
  </si>
  <si>
    <t>Planning ap 118267/FO/2017</t>
  </si>
  <si>
    <t>MCC funds affordable housing through land interest, pg 11 &amp; pg 18, planning ctte report. S1`06 monitoring report Nov 2019 gives £1.34m figure (for medical OR affordable housing)</t>
  </si>
  <si>
    <t>Planning app</t>
  </si>
  <si>
    <t>https://www.manchestereveningnews.co.uk/news/greater-manchester-news/flats-in-manchester-city-centre-14848410</t>
  </si>
  <si>
    <t>5% offsite s106 (planning report pg. 16)</t>
  </si>
  <si>
    <t>https://www.manchestereveningnews.co.uk/news/greater-manchester-news/200-year-old-pub-could-15405307</t>
  </si>
  <si>
    <t>Planning report</t>
  </si>
  <si>
    <t>Equivalent to 5% on-site affordable housing contribution valued at £1.5m</t>
  </si>
  <si>
    <t>Clawback mechanism in s106 if BTR flats sold before 15 year covenant period ends (webcast of March planning committee).</t>
  </si>
  <si>
    <t>Clawblack mechanism if profits higher but no contribution or s106 agreement https://www.manchestereveningnews.co.uk/news/greater-manchester-news/two-huge-tower-blocks-containing-17581244</t>
  </si>
  <si>
    <t>Minutes state overage profit-sharing agreement but no further detail</t>
  </si>
  <si>
    <t>No s106 but affordable housing controbution via undisclosed MCC land interest disposal. Contributing £1.756m for school and £4.719m for park</t>
  </si>
  <si>
    <t>100% intermediate tenure</t>
  </si>
  <si>
    <t>5% on-site</t>
  </si>
  <si>
    <t>Goldman Sachs</t>
  </si>
  <si>
    <t>Dublin-based developer (but company reg. in London)</t>
  </si>
  <si>
    <t>Ireland, UK</t>
  </si>
  <si>
    <t>Parikeet Holdings (Jersey) Ltd (50% shareholder)</t>
  </si>
  <si>
    <t>Jersey</t>
  </si>
  <si>
    <t xml:space="preserve">Global owner ASE 11 Holdings SARL (Luxemburg); CEG group owner JTC TRUST COMPANY LIMITED (Jersey).  Jersey registration for ASE II Manchester Ltd. </t>
  </si>
  <si>
    <t xml:space="preserve">Aecom </t>
  </si>
  <si>
    <t>FEC</t>
  </si>
  <si>
    <t>Land</t>
  </si>
  <si>
    <t>£10 loan from Housing Investment Fund to Waterside Places for previous phase of Islington Wharf development</t>
  </si>
  <si>
    <t>YES</t>
  </si>
  <si>
    <t>MAN46080; MAN127583</t>
  </si>
  <si>
    <t>GM311209; LA44054</t>
  </si>
  <si>
    <t>LA133278; MAN335433</t>
  </si>
  <si>
    <t>https://www.tarquinjones.com/investments/elizabeth-tower-manchester/</t>
  </si>
  <si>
    <t>Viability assessment pg 38</t>
  </si>
  <si>
    <t>https://www.newhomesforsale.co.uk/search/?dvr=4018</t>
  </si>
  <si>
    <t>Viability assessment pg 23</t>
  </si>
  <si>
    <t>Hong Kong via Ashton Hawks, est. 7% yield (https://www.placenorthwest.co.uk/news/renaker-and-select-partner-up-at-crown-street/)</t>
  </si>
  <si>
    <t>Earlier phases of Islington Wharf marketed at Three Pacific Place, 1 Queens Road East, Hong Kong in November 2018, hosted by JLL https://internationalresidential.jll.com.hk/event-calendar/01/nov/2018/islington-wharf-locks</t>
  </si>
  <si>
    <t>Build to Rent</t>
  </si>
  <si>
    <t>One Regent</t>
  </si>
  <si>
    <t>Buy to Let</t>
  </si>
  <si>
    <t>Fulcrum Global</t>
  </si>
  <si>
    <t>M3 4JU</t>
  </si>
  <si>
    <t>Offsite s106 housing contributions</t>
  </si>
  <si>
    <t>105611/FO/2014</t>
  </si>
  <si>
    <t>Other companies</t>
  </si>
  <si>
    <t>LQ Developments Manchester Ltd</t>
  </si>
  <si>
    <t>Owner/primary developer</t>
  </si>
  <si>
    <t>Complete</t>
  </si>
  <si>
    <t>Detailed permission</t>
  </si>
  <si>
    <t>105505/FO2014/C1</t>
  </si>
  <si>
    <t>M1 5BZ</t>
  </si>
  <si>
    <t>CS Developments (Manchester) Ltd</t>
  </si>
  <si>
    <t>M - Deansgate</t>
  </si>
  <si>
    <t xml:space="preserve">Brigantes Ltd &amp; Duvet 1 Property Management Ltd </t>
  </si>
  <si>
    <t>108705/FO/2015/C1</t>
  </si>
  <si>
    <t>M1 5WY</t>
  </si>
  <si>
    <t>Planning Date</t>
  </si>
  <si>
    <t>M1 3EF</t>
  </si>
  <si>
    <t>Paul Butler Associates</t>
  </si>
  <si>
    <t>119375/LO/2018</t>
  </si>
  <si>
    <t>113870/FO/2016</t>
  </si>
  <si>
    <t>Castlefield Developments Manchester Ltd</t>
  </si>
  <si>
    <t>M15 4QG</t>
  </si>
  <si>
    <t>Starting price for 2 bed</t>
  </si>
  <si>
    <t>https://www.ogpsglobal.com/en/property/detail/castle-wharf-118</t>
  </si>
  <si>
    <t>H&amp;J Martin</t>
  </si>
  <si>
    <t>Invesco</t>
  </si>
  <si>
    <t>S - Irwell Riverside</t>
  </si>
  <si>
    <t>M5 4PX</t>
  </si>
  <si>
    <t>Outwood Developments 2 Ltd</t>
  </si>
  <si>
    <t>18/71512/FUL</t>
  </si>
  <si>
    <t>15/66823/OUT</t>
  </si>
  <si>
    <t>Invesco Real Estate</t>
  </si>
  <si>
    <t>110074/FO/2015/C2</t>
  </si>
  <si>
    <t>https://www.rightmove.co.uk/properties/83860096#/</t>
  </si>
  <si>
    <t>Adelphi Wharf phase 1</t>
  </si>
  <si>
    <t>Adelphi Wharf phase 2</t>
  </si>
  <si>
    <t>Adelphi Wharf phase 3</t>
  </si>
  <si>
    <t>14/65820/FUL</t>
  </si>
  <si>
    <t>OakNorth (£20m loan)</t>
  </si>
  <si>
    <t>https://www.emdps.com/adelphi-wharf-manchester</t>
  </si>
  <si>
    <t>Trinity Riverside Holdings Ltd</t>
  </si>
  <si>
    <t>16/67779/FULEIA</t>
  </si>
  <si>
    <t>S - Ordsall</t>
  </si>
  <si>
    <t>16/67780/FULEIA</t>
  </si>
  <si>
    <t>http://amikainvest.com/angel-court-manchester/</t>
  </si>
  <si>
    <t>Stoneycroft Developments Ltd</t>
  </si>
  <si>
    <t>Bridging Finance Ltd</t>
  </si>
  <si>
    <t>STN Services Ltd (2nd mortgagee)</t>
  </si>
  <si>
    <t>110351/FO/2015/NI</t>
  </si>
  <si>
    <t>M4 4HT</t>
  </si>
  <si>
    <t>Apache Capital Partners</t>
  </si>
  <si>
    <t>Deutsche Pfandbriefbank</t>
  </si>
  <si>
    <t>Caddick Construction (formerly Carillion)</t>
  </si>
  <si>
    <t>M - Angel Meadows</t>
  </si>
  <si>
    <t>NOMA Plot L Ltd</t>
  </si>
  <si>
    <t>M - Ancoats NQ</t>
  </si>
  <si>
    <t>M - City Centre Castlefield</t>
  </si>
  <si>
    <t>116366/FO/2017</t>
  </si>
  <si>
    <t>106249/FO/2014/N2</t>
  </si>
  <si>
    <t>106490/FO/2014/C2</t>
  </si>
  <si>
    <t>Marketed for rent</t>
  </si>
  <si>
    <t>S - Greengate</t>
  </si>
  <si>
    <t>M3 7NG</t>
  </si>
  <si>
    <t>Atlas Residential</t>
  </si>
  <si>
    <t>Europa Fund V</t>
  </si>
  <si>
    <t>Europa Capital (Mitsubishi)</t>
  </si>
  <si>
    <t>Average Rental 2-bed</t>
  </si>
  <si>
    <t>Average Rental 1-bed</t>
  </si>
  <si>
    <t>Average Rental 3-bed</t>
  </si>
  <si>
    <t>900-1350</t>
  </si>
  <si>
    <t>1150-1500</t>
  </si>
  <si>
    <t>1800-1900</t>
  </si>
  <si>
    <t>M1 2FA</t>
  </si>
  <si>
    <t>From 950</t>
  </si>
  <si>
    <t>From 1120</t>
  </si>
  <si>
    <t>From 1895</t>
  </si>
  <si>
    <t>Port Street (The Astley)</t>
  </si>
  <si>
    <t>M - New Islington</t>
  </si>
  <si>
    <t>Scarborough Group</t>
  </si>
  <si>
    <t>China and Singapore</t>
  </si>
  <si>
    <t>Angel Court (North Central)</t>
  </si>
  <si>
    <t>M - Piccadilly</t>
  </si>
  <si>
    <t>Victoria Riverside Viability Assessment pg 15</t>
  </si>
  <si>
    <t>Sold off-plan to overseas and UK buyers</t>
  </si>
  <si>
    <t>Wilburn Basin (Rivergate House)</t>
  </si>
  <si>
    <t>124309/FO/2019</t>
  </si>
  <si>
    <t>M - Hulme</t>
  </si>
  <si>
    <t>M15 4JY</t>
  </si>
  <si>
    <t>M3 1PJ</t>
  </si>
  <si>
    <t>Maryland Securities</t>
  </si>
  <si>
    <t>122280/FO/2019</t>
  </si>
  <si>
    <t>Isle of Man</t>
  </si>
  <si>
    <t xml:space="preserve">Gross Development value </t>
  </si>
  <si>
    <t xml:space="preserve">Cost of Development </t>
  </si>
  <si>
    <t xml:space="preserve">Profit </t>
  </si>
  <si>
    <t xml:space="preserve">Local plan benchmark land value 2009 </t>
  </si>
  <si>
    <t xml:space="preserve">Est. EUV+ Benchmark Land Value  </t>
  </si>
  <si>
    <t xml:space="preserve">Residual Land Value </t>
  </si>
  <si>
    <t>Est. Benchmark Land Cost per Acre</t>
  </si>
  <si>
    <t xml:space="preserve">Est. Residual Land Cost per Acre </t>
  </si>
  <si>
    <t>Other (student/hotel)</t>
  </si>
  <si>
    <t>Total market</t>
  </si>
  <si>
    <t>Total Resi Units</t>
  </si>
  <si>
    <t>Total affordable</t>
  </si>
  <si>
    <t>Other s106 contributions</t>
  </si>
  <si>
    <t>2-4 Chester Road (Castle Wharf)</t>
  </si>
  <si>
    <t>Construction</t>
  </si>
  <si>
    <t>5 Hulme Street (Outwood Wharf Phase 1)</t>
  </si>
  <si>
    <t>5 Hulme Street (Outwood Wharf Phase 2)</t>
  </si>
  <si>
    <t>Kampus Phase 1</t>
  </si>
  <si>
    <t>Islington Wharf Phase 4</t>
  </si>
  <si>
    <t>Property (Done) Ltd</t>
  </si>
  <si>
    <t>Trinity Islands</t>
  </si>
  <si>
    <t>Middlewood Plaza</t>
  </si>
  <si>
    <t>17/70615/FUL</t>
  </si>
  <si>
    <t>Roddus Developments Ltd</t>
  </si>
  <si>
    <t>M5 4LE</t>
  </si>
  <si>
    <t>High Street Residential</t>
  </si>
  <si>
    <t>18/71330/FUL</t>
  </si>
  <si>
    <t>M5 4NF</t>
  </si>
  <si>
    <t>M3 7GE</t>
  </si>
  <si>
    <t>Property Alliance Group</t>
  </si>
  <si>
    <t>18/71538/FUL</t>
  </si>
  <si>
    <t>M3 7DB</t>
  </si>
  <si>
    <t>Rent to Buy</t>
  </si>
  <si>
    <t>Salix Homes</t>
  </si>
  <si>
    <t>Canon Green Court</t>
  </si>
  <si>
    <t>18/72242/FUL</t>
  </si>
  <si>
    <t>The Copper Works</t>
  </si>
  <si>
    <t>M3 7DG</t>
  </si>
  <si>
    <t>Bradley Manor</t>
  </si>
  <si>
    <t>Domis</t>
  </si>
  <si>
    <t>Total units (all)</t>
  </si>
  <si>
    <t>15/66806/FUL</t>
  </si>
  <si>
    <t>Elliot Property Construction Ltd</t>
  </si>
  <si>
    <t>Jerrold Manufacturing Pension Fund</t>
  </si>
  <si>
    <t>M3 5JZ</t>
  </si>
  <si>
    <t>19/73607/FUL</t>
  </si>
  <si>
    <t>Chapel Street Apartment Scheme</t>
  </si>
  <si>
    <t>Mansion House Project Management</t>
  </si>
  <si>
    <t>M3 5DA</t>
  </si>
  <si>
    <t>19/73721/REM</t>
  </si>
  <si>
    <t xml:space="preserve">English Cities Fund </t>
  </si>
  <si>
    <t>Muse (Morgan Sindall)</t>
  </si>
  <si>
    <t>Homes England</t>
  </si>
  <si>
    <t>19/74069/OUT</t>
  </si>
  <si>
    <t>Anchorage Gateway Building</t>
  </si>
  <si>
    <t>M50 3XE</t>
  </si>
  <si>
    <t>Anchorage Gateway (CW) Ltd</t>
  </si>
  <si>
    <t>Outline permission</t>
  </si>
  <si>
    <t>Clarion</t>
  </si>
  <si>
    <t>Plot D3 White Media City</t>
  </si>
  <si>
    <t>19/74447/FUL</t>
  </si>
  <si>
    <t>Glenbrook MC Limited</t>
  </si>
  <si>
    <t>M50 3WL</t>
  </si>
  <si>
    <t>Cotton Quay Scheme phase 1</t>
  </si>
  <si>
    <t>The Royalton Group/Frogmore</t>
  </si>
  <si>
    <t>FREP3 (Salford) Ltd</t>
  </si>
  <si>
    <t>19/74529/FUL</t>
  </si>
  <si>
    <t>319 and 321 Ordsall Lane</t>
  </si>
  <si>
    <t>M5 3HP</t>
  </si>
  <si>
    <t>Eutopia</t>
  </si>
  <si>
    <t>Eutopia Homes (Salford) Ltd</t>
  </si>
  <si>
    <t>19/74484/FUL</t>
  </si>
  <si>
    <t>M50 2GY</t>
  </si>
  <si>
    <t>X1 Developments/Vermont</t>
  </si>
  <si>
    <t>The Guinness Partnership</t>
  </si>
  <si>
    <t>Social housing</t>
  </si>
  <si>
    <t>M3 6HT</t>
  </si>
  <si>
    <t>Adelphi Court</t>
  </si>
  <si>
    <t>20/749996/FUL</t>
  </si>
  <si>
    <t>Hauling Group; Metro Holdings</t>
  </si>
  <si>
    <t>China; Singapore</t>
  </si>
  <si>
    <t>FairBriar Developments (Salford) Ltd</t>
  </si>
  <si>
    <t>20/75275/REM</t>
  </si>
  <si>
    <t>16/68904/REM</t>
  </si>
  <si>
    <t>15/67135/REM</t>
  </si>
  <si>
    <t>Middlewood Locks (Phase 3)</t>
  </si>
  <si>
    <t>Get Living (APG; Diar; Delancey)</t>
  </si>
  <si>
    <t>China, Singapore; Netherlands; Qatar</t>
  </si>
  <si>
    <t>Finance from Hauling Trade and Ind Group. Metro Holdings. Construction conapmy is BCEG. Part sold to JV in 2019 of APG (Dutch asset manager), Diar (Qatari real estate firm), and Delancey (UK asset manager)</t>
  </si>
  <si>
    <t>Likely forward purchase of a share of units by Get Living</t>
  </si>
  <si>
    <t>Castle Irwell Phase 1</t>
  </si>
  <si>
    <t>Salboy (Done)</t>
  </si>
  <si>
    <t>M6 6DB</t>
  </si>
  <si>
    <t>20/75047/REM</t>
  </si>
  <si>
    <t xml:space="preserve">Ryall Avenue </t>
  </si>
  <si>
    <t>M5 3HX</t>
  </si>
  <si>
    <t>20/75420/FUL</t>
  </si>
  <si>
    <t>Salford City Council</t>
  </si>
  <si>
    <t>Brassington Avenue</t>
  </si>
  <si>
    <t>M5 3JX</t>
  </si>
  <si>
    <t>20/75419/FUL</t>
  </si>
  <si>
    <t>90991/FUL/17</t>
  </si>
  <si>
    <t>M15 4WD</t>
  </si>
  <si>
    <t>T - Old Trafford</t>
  </si>
  <si>
    <t>S - SQ</t>
  </si>
  <si>
    <t>M - Ancoats and Beswick</t>
  </si>
  <si>
    <t>M - Cheetham</t>
  </si>
  <si>
    <t>M - Salford</t>
  </si>
  <si>
    <t>110776/FO/2015/C1</t>
  </si>
  <si>
    <t>111742/FO/2016/N1</t>
  </si>
  <si>
    <t>111026/FO/2016/C1 and 11027/FO/2016/C1</t>
  </si>
  <si>
    <t>Homes and Communities Agency</t>
  </si>
  <si>
    <t>Select/GM Property Venture Fund</t>
  </si>
  <si>
    <t>Oxford Property Trading Ltd</t>
  </si>
  <si>
    <t>Circle Sq ‘Affinity Living’ (New Broadcast House site)</t>
  </si>
  <si>
    <t>Cotton Field Wharf / New Union Street</t>
  </si>
  <si>
    <t>115178/FO/2017</t>
  </si>
  <si>
    <t>14/65407/FUL</t>
  </si>
  <si>
    <t>93779/FUL/18</t>
  </si>
  <si>
    <t>16/67809/FUL</t>
  </si>
  <si>
    <t>Urban Splash (Brownsfield) Limited</t>
  </si>
  <si>
    <t>TCS (Brownsfield Mill) Limited</t>
  </si>
  <si>
    <t>115401/FO/2017</t>
  </si>
  <si>
    <t>Leftfield Investments Holdings Limited</t>
  </si>
  <si>
    <t>Leftfield Investment (Holdings) Ltd</t>
  </si>
  <si>
    <t>114860/FO/2016</t>
  </si>
  <si>
    <t>Sprint Loans</t>
  </si>
  <si>
    <t>Leftfield Investments Limited Partnership; Leftfield General Partner Limited; Leftfield Nominees Limited</t>
  </si>
  <si>
    <t>113617/FO/2016</t>
  </si>
  <si>
    <t>Slate Wharf Plot G</t>
  </si>
  <si>
    <t>M15 4GQ</t>
  </si>
  <si>
    <t>Waterside Developments Limited</t>
  </si>
  <si>
    <t>114585/FO/2016</t>
  </si>
  <si>
    <t>Urban &amp; Civic (Princess St) Ltd</t>
  </si>
  <si>
    <t>100991/OO/2012/N2</t>
  </si>
  <si>
    <t>126261/FO/2020</t>
  </si>
  <si>
    <t>M4 7AN</t>
  </si>
  <si>
    <t>108562/FO/2015/N1</t>
  </si>
  <si>
    <t>108566/FO/2015/N1</t>
  </si>
  <si>
    <t>Murray's Mill</t>
  </si>
  <si>
    <t>112015/FO/2016/N1</t>
  </si>
  <si>
    <t>112256/FO/2016</t>
  </si>
  <si>
    <t>110276/FO/2015/C2</t>
  </si>
  <si>
    <t>109948/FO/2015/N2</t>
  </si>
  <si>
    <t>M15 6HN</t>
  </si>
  <si>
    <t>M4 6AJ</t>
  </si>
  <si>
    <t>109593/FO/2015/N1</t>
  </si>
  <si>
    <t>Loom Cotton Development Company</t>
  </si>
  <si>
    <t>109335/FO/2015/C1</t>
  </si>
  <si>
    <t>Lend Lease Residential (North West) Ltd</t>
  </si>
  <si>
    <t>108455/FO/2015/N1</t>
  </si>
  <si>
    <t>109287/FO/2015/C2</t>
  </si>
  <si>
    <t>Pomona Strand phase 1 (X1 Manchester Waters)</t>
  </si>
  <si>
    <t>Pomona Strand Phase 2  (X1 Manchester Waters)</t>
  </si>
  <si>
    <t>Salboy</t>
  </si>
  <si>
    <t>19/74205/FULEIA</t>
  </si>
  <si>
    <t>One Heritage Holding Group</t>
  </si>
  <si>
    <t>Letting Complete</t>
  </si>
  <si>
    <t>Laing O'Rourke</t>
  </si>
  <si>
    <t>One Heritage</t>
  </si>
  <si>
    <t>Dock 5</t>
  </si>
  <si>
    <t>Bridgestone Construction</t>
  </si>
  <si>
    <t>ForViva/ForHousing</t>
  </si>
  <si>
    <t>ForHousing Capital Limited (manages loans)</t>
  </si>
  <si>
    <t>M5 3EN</t>
  </si>
  <si>
    <t>19/74531/FUL</t>
  </si>
  <si>
    <t>19/74411/HYBEIA</t>
  </si>
  <si>
    <t>Profits above a certain percentage paid into Salford development trust account</t>
  </si>
  <si>
    <t>17/70082/REM</t>
  </si>
  <si>
    <t>English Cities Fund (L&amp;G, Homes England and Morgan Sindall)</t>
  </si>
  <si>
    <t>Legal &amp; General + PGGM</t>
  </si>
  <si>
    <t>Carillion/Morgan Sindall</t>
  </si>
  <si>
    <t>The Slate Yard Phase 2 (New Bailey Plot A6)</t>
  </si>
  <si>
    <t>The Slate Yard Phase 1 (New Bailey Plot A5)</t>
  </si>
  <si>
    <t>Deansgate Square (Owen St)</t>
  </si>
  <si>
    <t>Crown St phase 2 (Circle/Blade towers)</t>
  </si>
  <si>
    <t>17/69493/FUL</t>
  </si>
  <si>
    <t>Fortis Developments Ltd</t>
  </si>
  <si>
    <t>Fortis Quay phase 1</t>
  </si>
  <si>
    <t>16/67787/P3JPA</t>
  </si>
  <si>
    <t>Glenbrook SQ Limited</t>
  </si>
  <si>
    <t>16/69216/FUL</t>
  </si>
  <si>
    <t>M4 6BZ</t>
  </si>
  <si>
    <t>From 750</t>
  </si>
  <si>
    <t>http://www.tribeapartments.com/one-bed-apartments/</t>
  </si>
  <si>
    <t>Tribe Apartments Ltd</t>
  </si>
  <si>
    <t>Rowlinson Construction</t>
  </si>
  <si>
    <t>Cabot Square Capital</t>
  </si>
  <si>
    <t>https://www.silverdoorapartments.com/tribe-apartments-manchester-23750/</t>
  </si>
  <si>
    <t>M4 6DN</t>
  </si>
  <si>
    <t>M4 7FD</t>
  </si>
  <si>
    <t>M4 5BP</t>
  </si>
  <si>
    <t>M16 0TT</t>
  </si>
  <si>
    <t>M5 4XR</t>
  </si>
  <si>
    <t>The Filaments (Gore St)</t>
  </si>
  <si>
    <t>M3 5PA</t>
  </si>
  <si>
    <t>M3 7NL</t>
  </si>
  <si>
    <t>M15 4QZ</t>
  </si>
  <si>
    <t>85822/FUL/15</t>
  </si>
  <si>
    <t>13/63524/FUL</t>
  </si>
  <si>
    <t>UKLP Gore Street (UK Land &amp; Property/Robert McAlpine Enterprises)</t>
  </si>
  <si>
    <t>15/66415/FUL</t>
  </si>
  <si>
    <t>Contribution to go to pedestrian and cycle route</t>
  </si>
  <si>
    <t>09/57950/EIAHYB</t>
  </si>
  <si>
    <t>12/62360/REM</t>
  </si>
  <si>
    <t>Vimto Gardens (New Bailey Plot E3)</t>
  </si>
  <si>
    <t>Galliford Try</t>
  </si>
  <si>
    <t>Tribe (Rodney Court)</t>
  </si>
  <si>
    <t>Tribe (Saltford Court)</t>
  </si>
  <si>
    <t>Tribe (Chippenham Court)</t>
  </si>
  <si>
    <t>102891/FO/2013/N1</t>
  </si>
  <si>
    <t>M4 6FF</t>
  </si>
  <si>
    <t>102884/FO/2013/N1</t>
  </si>
  <si>
    <t>Homes England Build to Rent loan (£7.9m split between the three Tribe blocks)</t>
  </si>
  <si>
    <t>90799/FUL/17</t>
  </si>
  <si>
    <t>T - Clifford</t>
  </si>
  <si>
    <t>Passed subject to s106 clawback if profits over 20% but no agreement recorded on Trafford's website</t>
  </si>
  <si>
    <t>115107/FO/2017</t>
  </si>
  <si>
    <t>Minded to approve subject to s106 for affordable housing but none listed on planning portal - this may be because of delays in start</t>
  </si>
  <si>
    <t>116300/FO/2017</t>
  </si>
  <si>
    <t>115871/FO/2017</t>
  </si>
  <si>
    <t>GMCA Housing Investment Fund loan</t>
  </si>
  <si>
    <t>Sisk</t>
  </si>
  <si>
    <t>116190/FO/2017</t>
  </si>
  <si>
    <t>14/65224/FUL</t>
  </si>
  <si>
    <t>Public realm and infrastructure http://www.salfordstar.com/article.asp?id=2573</t>
  </si>
  <si>
    <t>14/65413/HYB</t>
  </si>
  <si>
    <t>Public realm/pedestrian bridge over Ship Canal http://www.salfordstar.com/article.asp?id=2573</t>
  </si>
  <si>
    <t>113363/FO/2016</t>
  </si>
  <si>
    <t>CQ Investments Ltd</t>
  </si>
  <si>
    <t>111719/FO/2016/C1</t>
  </si>
  <si>
    <t>William Developments</t>
  </si>
  <si>
    <t>106667/LP/2014/C1</t>
  </si>
  <si>
    <t>15/66357/FUL</t>
  </si>
  <si>
    <t>Beaumont Morgan Developments Limited</t>
  </si>
  <si>
    <t>Bridgewater Gate</t>
  </si>
  <si>
    <t>M5 4SG</t>
  </si>
  <si>
    <t>Fortis Estate Management</t>
  </si>
  <si>
    <t>15/66380/FUL</t>
  </si>
  <si>
    <t>Bridgewater Wharf</t>
  </si>
  <si>
    <t>https://www.skyipl.com/en/property/104/BRIDGEWATER-WHARF</t>
  </si>
  <si>
    <t>https://www.alescoproperty.com/property/bridgewaterwharf/</t>
  </si>
  <si>
    <t>17/69327/FUL</t>
  </si>
  <si>
    <t>NW Build</t>
  </si>
  <si>
    <t>16/69223/FUL</t>
  </si>
  <si>
    <t>M5 3WH</t>
  </si>
  <si>
    <t>Together Commercial Finance Limited</t>
  </si>
  <si>
    <t>Lunamay Limited</t>
  </si>
  <si>
    <t>One unit let at social rent. S106 for new bus service, education, open space and parking</t>
  </si>
  <si>
    <t>Ordsall Lane/Fairbrother Street</t>
  </si>
  <si>
    <t>Built to Rent</t>
  </si>
  <si>
    <t>Lunamy Limited</t>
  </si>
  <si>
    <t>106021/FO/2014/C2</t>
  </si>
  <si>
    <t xml:space="preserve">GM Housing Fund loan https://www.constructionnews.co.uk/buildings/project-reports/developer-to-self-build-900-home-manchester-masterplan-10-05-2017/ </t>
  </si>
  <si>
    <t>Downtown Manchester</t>
  </si>
  <si>
    <t>14/65586/FUL</t>
  </si>
  <si>
    <t>McGoff &amp; Byrne/Villafont Limited</t>
  </si>
  <si>
    <t>Simandhar Swami LLP</t>
  </si>
  <si>
    <t>114146/FO/2016</t>
  </si>
  <si>
    <t>Forrest Ltd/Domis</t>
  </si>
  <si>
    <t>NatWest</t>
  </si>
  <si>
    <t>Tibst Limited (landowner)</t>
  </si>
  <si>
    <t>Offsite affordable housing</t>
  </si>
  <si>
    <t>Landowner</t>
  </si>
  <si>
    <t>Milliners Wharf phase 3 (Bowler's Yard)</t>
  </si>
  <si>
    <t>Milliners Wharf Phase 2 (The Hatbox)</t>
  </si>
  <si>
    <t>112034/FO/2016/C2</t>
  </si>
  <si>
    <t>Aytoun Street Developments Ltd, Chorlton SARL and Deansgate SARL</t>
  </si>
  <si>
    <t>Native Management</t>
  </si>
  <si>
    <t>Mount Anvil</t>
  </si>
  <si>
    <t>110189/FO/2015/C1</t>
  </si>
  <si>
    <t>Apache Capital and Moda Living</t>
  </si>
  <si>
    <t>106657/FO/2014/C1</t>
  </si>
  <si>
    <t>098216/FO/2011/C1</t>
  </si>
  <si>
    <t>https://issuu.com/sky_uk_properties/docs/st._george_s_garden_brochure_sky</t>
  </si>
  <si>
    <t>113473/FO/2016</t>
  </si>
  <si>
    <t>116881/FO/2017</t>
  </si>
  <si>
    <t>Blackcroft Properties Ltd</t>
  </si>
  <si>
    <t>DeTrafford Block E Churchgate Ltd</t>
  </si>
  <si>
    <t>Density later revised down to 503 apartments but with £1.25m s106 contribution to Greengate Park http://dctmviewer.salford.gov.uk/Stream/StreamFile.ashx?filename=Agenda%20%20Reports%20Merged%20120516.pdf</t>
  </si>
  <si>
    <t>Embankment West Ltd</t>
  </si>
  <si>
    <t>17/70626/FUL</t>
  </si>
  <si>
    <t>https://www.rightmove.co.uk/properties/72799263#/</t>
  </si>
  <si>
    <t>Flats advertised to investors https://www.vesperhomes.co.uk/property_development/affinity-living-embankment-west/</t>
  </si>
  <si>
    <t>Public space</t>
  </si>
  <si>
    <t>17/69345/FUL</t>
  </si>
  <si>
    <t>deTrafford Wavelength Ltd</t>
  </si>
  <si>
    <t>Whitecraigs Ltd</t>
  </si>
  <si>
    <t xml:space="preserve">deTrafford </t>
  </si>
  <si>
    <t>Furness Quay Ltd</t>
  </si>
  <si>
    <t>113914/FO/2016</t>
  </si>
  <si>
    <t>Anglesource Ltd</t>
  </si>
  <si>
    <t>Delph Property Group</t>
  </si>
  <si>
    <t>Beaumont Morgan Developments</t>
  </si>
  <si>
    <t>118862/FO/JO/2018</t>
  </si>
  <si>
    <t>Manchester Gardens Phase 1 (The Roof Gardens)</t>
  </si>
  <si>
    <t>Manchester Gardens Phase 2 (Sky Gardens)</t>
  </si>
  <si>
    <t>Manchester Gardens Phase 3 (City Gardens )</t>
  </si>
  <si>
    <t>Manchester Gardens Phase 6 (Gallery Gardens)</t>
  </si>
  <si>
    <t>Manchester Gardens Phase 4 and 5 (St George's Gardens)</t>
  </si>
  <si>
    <t>Isis Waterside Regeneration Ltd</t>
  </si>
  <si>
    <t>Manchester City Council</t>
  </si>
  <si>
    <t>100317/FO/2012/N2</t>
  </si>
  <si>
    <t>M4 6EQ</t>
  </si>
  <si>
    <t>109676/FO/2015/N2</t>
  </si>
  <si>
    <t>Islington Wharf Phase 3 (Islington Wharf Locks)</t>
  </si>
  <si>
    <t>Islington Wharf Phase 2 (Islington Wharf Mews)</t>
  </si>
  <si>
    <t>Smith's yard</t>
  </si>
  <si>
    <t>115947/FO/2017</t>
  </si>
  <si>
    <t>One Vesta Street</t>
  </si>
  <si>
    <t>X1 Eastbank Phase 2 (The Plaza)</t>
  </si>
  <si>
    <t>X1 Eastbank Phase 1</t>
  </si>
  <si>
    <t>Forrest</t>
  </si>
  <si>
    <t>XI Media City Ltd</t>
  </si>
  <si>
    <t>Manchester Ship Canal Company</t>
  </si>
  <si>
    <t>Eastbank Ltd</t>
  </si>
  <si>
    <t>14/65048/FUL</t>
  </si>
  <si>
    <t>M3 7NH</t>
  </si>
  <si>
    <t>s106 to be spent on Greengate Square http://www.salfordstar.com/article.asp?id=2439</t>
  </si>
  <si>
    <t>City Suites Management Limited</t>
  </si>
  <si>
    <t>Regent Plaza/City View</t>
  </si>
  <si>
    <t>16/68723/FUL</t>
  </si>
  <si>
    <t>Action Properties Limited/Huntpride Limited</t>
  </si>
  <si>
    <t>M5 3GY</t>
  </si>
  <si>
    <t>Open space, education, public realm and affordable housing (on- or off-site up to £195,000)</t>
  </si>
  <si>
    <t>https://www.spacious.hk/en/international/countries/uk/cities/manchester/127151--regent-plaza-buy-to-let-manchester</t>
  </si>
  <si>
    <t>Helix Contracting</t>
  </si>
  <si>
    <t>Vivere Group Ltd/Leo Residential Properties Limited</t>
  </si>
  <si>
    <t>Sourced Development Group</t>
  </si>
  <si>
    <t>https://regent.tkpg.co.uk/lpa/regent/ppc/ga-gpd-e?class=lp&amp;class=lp&amp;utm_source=google&amp;utm_medium=cpc&amp;utm_campaign=Generic_Property_Developments_Exact&amp;utm_term=regent%20plaza&amp;utm_content=424540319004&amp;adgroupid=Regent_Plaza_Manchester_Exact&amp;gclid=CjwKCAiAouD_BRBIEiwALhJH6C_wRf3Xm3J11vZ3Cdi6uLUGwUoCtZuF9Cr_CAhmt4cX-6zI8RQCbBoC6VAQAvD_BwE</t>
  </si>
  <si>
    <t>14/65100/FUL</t>
  </si>
  <si>
    <t>15/67509/REM</t>
  </si>
  <si>
    <t>Peel Media Ltd</t>
  </si>
  <si>
    <t>110077/FO/2015/N1</t>
  </si>
  <si>
    <t>St Michael's (the Neville tower)</t>
  </si>
  <si>
    <t>114664/FO/2016</t>
  </si>
  <si>
    <t>Jacksons Row Developments Limited</t>
  </si>
  <si>
    <t>MAN20851 and MAN212599</t>
  </si>
  <si>
    <t>Offsite affordable housing contribution of £2.2m achieved via disposal of MCC's land interest in site (s106 agreement legally witnessed by Sky Sports Floor manager)</t>
  </si>
  <si>
    <t>Local Crescent</t>
  </si>
  <si>
    <t>The Lancastrian (Oldham St and Bendix St)</t>
  </si>
  <si>
    <t>Ancoats Gardens</t>
  </si>
  <si>
    <t>Beech Group</t>
  </si>
  <si>
    <t>Create Construction</t>
  </si>
  <si>
    <t>No 1 Old Trafford</t>
  </si>
  <si>
    <t>Cole Waterhouse</t>
  </si>
  <si>
    <t>Fortwell Capital</t>
  </si>
  <si>
    <t>Power Living</t>
  </si>
  <si>
    <t>Armstrong Projects</t>
  </si>
  <si>
    <t>GM Pension Fund</t>
  </si>
  <si>
    <t>Transmission House (former Citu NQ/SYNQ)</t>
  </si>
  <si>
    <t>Salford Central (New Bailey plots C1 and C2)</t>
  </si>
  <si>
    <t>The Slate Yard phase 3 Flint Building (New Bailey Plot A7)</t>
  </si>
  <si>
    <t>Atelier Homes, Chapel Street</t>
  </si>
  <si>
    <t>Eric Wright</t>
  </si>
  <si>
    <t>Valette Square, Adelphi Street</t>
  </si>
  <si>
    <t>John Turner</t>
  </si>
  <si>
    <t>Capital &amp; Centric</t>
  </si>
  <si>
    <t>15/67356/FUL</t>
  </si>
  <si>
    <t>https://salboy.co.uk/development/viadux/</t>
  </si>
  <si>
    <t>Salboy/Ask Real Estate</t>
  </si>
  <si>
    <t>M3 4LQ</t>
  </si>
  <si>
    <t>Crusader Works and Phoenix Building</t>
  </si>
  <si>
    <t>Capital &amp; Centric (Cinnamon) Ltd</t>
  </si>
  <si>
    <t>https://issuu.com/sky_uk_properties/docs/borchure_and_floorplan_sky</t>
  </si>
  <si>
    <t>Cole Waterhouse (TW) Ltd</t>
  </si>
  <si>
    <t>M17 1AG</t>
  </si>
  <si>
    <t>90738/FUL/1</t>
  </si>
  <si>
    <t>T - Gorse Hill</t>
  </si>
  <si>
    <t>Off-site affordable housing, public real and traffic stopping</t>
  </si>
  <si>
    <t>IP Global</t>
  </si>
  <si>
    <t>Graham</t>
  </si>
  <si>
    <t>112658/FO/2016/N1</t>
  </si>
  <si>
    <t>Glass Developments Ltd</t>
  </si>
  <si>
    <t>14/64851/FUL</t>
  </si>
  <si>
    <t>WB Developments (Salford) Ltd</t>
  </si>
  <si>
    <t>GM911753; GM590621; MAN159613</t>
  </si>
  <si>
    <t>Public footpath</t>
  </si>
  <si>
    <t>Greengate Manchester</t>
  </si>
  <si>
    <t>AIMS Investments</t>
  </si>
  <si>
    <t xml:space="preserve">Finance </t>
  </si>
  <si>
    <t>118120/FO/2017</t>
  </si>
  <si>
    <t>Roundshield Luxembourg I SARL</t>
  </si>
  <si>
    <t>AIMS/Roundshield</t>
  </si>
  <si>
    <t>Saudi Arabia, Luxembourg</t>
  </si>
  <si>
    <t>Rochdale Road (Manchester) Ltd</t>
  </si>
  <si>
    <t>M4 5EH</t>
  </si>
  <si>
    <t>https://exclusivehotproperties.com/development/ancoats-gardens/</t>
  </si>
  <si>
    <t>£1.17m from central government housing infrastructure fund; £6.44m from Salford Council's Development Trust Account</t>
  </si>
  <si>
    <t>18/71782/REM</t>
  </si>
  <si>
    <t>M3 5JY</t>
  </si>
  <si>
    <t>M3 6FT</t>
  </si>
  <si>
    <t>19/73075/REM</t>
  </si>
  <si>
    <t>Any affordable housing contributions paid into Salford's Development Trust Account</t>
  </si>
  <si>
    <t>Forrest Ltd/Vermont</t>
  </si>
  <si>
    <t>X1 Knight Knox</t>
  </si>
  <si>
    <t>M1 5NG</t>
  </si>
  <si>
    <t>118033/P3OPA/2017</t>
  </si>
  <si>
    <t>Mr Ka Fan</t>
  </si>
  <si>
    <t>Barclay House, 35 Whitworth Street</t>
  </si>
  <si>
    <t>111182/FO/2016/S1</t>
  </si>
  <si>
    <t>Domis/Naava Ltd</t>
  </si>
  <si>
    <t>Salboy/Factory Estates</t>
  </si>
  <si>
    <t>Domis/Homezzz Ltd</t>
  </si>
  <si>
    <t>Zorin Finance Ltd/P2P Global Investments Ltd</t>
  </si>
  <si>
    <t>120881/FO/2018</t>
  </si>
  <si>
    <t>X1 MediaCity phase 1</t>
  </si>
  <si>
    <t>XI MediaCity phase 2 (Michigan Avenue)</t>
  </si>
  <si>
    <t>15/66481/FUL</t>
  </si>
  <si>
    <t>Road improvements (but planning contributions halved from earlier similar proposal in 2012) https://www.salfordstar.com/article.asp?id=2887</t>
  </si>
  <si>
    <t>Forrest/Trilandium</t>
  </si>
  <si>
    <t>16/68977/FUL</t>
  </si>
  <si>
    <t>Clawback in s106 for affordable housing</t>
  </si>
  <si>
    <t>Oakmore Investment Ltd</t>
  </si>
  <si>
    <t>X1 The Landmark Ltd</t>
  </si>
  <si>
    <t>15/68181/FUL</t>
  </si>
  <si>
    <t>M5 3DJ</t>
  </si>
  <si>
    <t>Aecom Capital and Olympian Homes</t>
  </si>
  <si>
    <t>Manchester Quays Ltd (Allied London/Manchester City Council JV)</t>
  </si>
  <si>
    <t>Cayman Islands</t>
  </si>
  <si>
    <t>LVF Capital (Cayman) Ltd</t>
  </si>
  <si>
    <t>10% shareholder</t>
  </si>
  <si>
    <t>Viadux ( former Bauer Millet site)</t>
  </si>
  <si>
    <t>Capital &amp; Centric/Henry Boots Developments</t>
  </si>
  <si>
    <t>Ares Investment Management</t>
  </si>
  <si>
    <t>https://www.asiabankersclub.com/past_event/invest-in-embankment-west-manchester-mar18/</t>
  </si>
  <si>
    <t>Balfour Beatty/AIG Global Real Estate</t>
  </si>
  <si>
    <t>Balfour Beatty Investments Ltd</t>
  </si>
  <si>
    <t>Student/Buy to Let</t>
  </si>
  <si>
    <t>http://www.powercharter.com.hk/bracken_house.html?lang=en-us</t>
  </si>
  <si>
    <t>Avro (former Brownsfield Mill)</t>
  </si>
  <si>
    <t>Town Centre Securities</t>
  </si>
  <si>
    <t>Belgravia Living Group (Town Centre Securities/GMI Construction)</t>
  </si>
  <si>
    <t>ECE Group</t>
  </si>
  <si>
    <t>Dandara/ECE</t>
  </si>
  <si>
    <t>Isle of Man/Germany</t>
  </si>
  <si>
    <t>Developer/Buyer</t>
  </si>
  <si>
    <t>Manchester Chapman Arosa Living LP</t>
  </si>
  <si>
    <t xml:space="preserve">Blossom St/Anco &amp; Co </t>
  </si>
  <si>
    <t>Excelsior Works</t>
  </si>
  <si>
    <t>M15 4LY</t>
  </si>
  <si>
    <t>115919/FO/2017</t>
  </si>
  <si>
    <t>Mulbury</t>
  </si>
  <si>
    <t>Mulbury Homes (Castlefield) Ltd</t>
  </si>
  <si>
    <t>Hargest Limited</t>
  </si>
  <si>
    <t>Hargest</t>
  </si>
  <si>
    <t>Marketed to investors</t>
  </si>
  <si>
    <t>https://www.onthemarket.com/details/4445981/</t>
  </si>
  <si>
    <t>http://www.landscope-international.com/development/project/41/Excelsior-Castlefield</t>
  </si>
  <si>
    <t>Mulbury/DTZ Investors</t>
  </si>
  <si>
    <t>Mulbury/M&amp;G Real Estate</t>
  </si>
  <si>
    <t>Ridgeback Group</t>
  </si>
  <si>
    <t>The Press, 23 New Mount Street</t>
  </si>
  <si>
    <t>Naples Street Properties Ltd/Capital New Mount Ltd</t>
  </si>
  <si>
    <t>Advertised to landlords</t>
  </si>
  <si>
    <t xml:space="preserve">Duet, Erie Basin </t>
  </si>
  <si>
    <t>Allsop</t>
  </si>
  <si>
    <t>The Trilogy, Ellesmere St</t>
  </si>
  <si>
    <t>Artez</t>
  </si>
  <si>
    <t>Middlewood Locks/New Maker Yards (Phase 1)</t>
  </si>
  <si>
    <t>Middlewood Locks/New Maker Yards (Phase 2)</t>
  </si>
  <si>
    <t>https://www.rightmove.co.uk/property-to-rent/find/The-Slate-Yard/Salford.html?locationIdentifier=BRANCH%5E210800&amp;propertyStatus=all&amp;includeLetAgreed=true&amp;_includeLetAgreed=on</t>
  </si>
  <si>
    <t>Beech Holdings</t>
  </si>
  <si>
    <t>Manchester Apartments</t>
  </si>
  <si>
    <t>https://www.residemanchester.com/property/castle-wharf-castlefield-manchester-m15/   https://search.savills.com/property-detail/gbmnrdmnd200276</t>
  </si>
  <si>
    <t>New bus lane https://www.business-live.co.uk/economic-development/eutopia-homes-105m-development-500-18249811</t>
  </si>
  <si>
    <t>Outwood Developments Ltd/Lagan Building Contractors</t>
  </si>
  <si>
    <t>https://www.offplandubai.ae/affinity-living-riverview/</t>
  </si>
  <si>
    <t>Fully sold out off-plan</t>
  </si>
  <si>
    <t>http://goldenemperor.com/uk/projects/affinity-living-riverview-eng/</t>
  </si>
  <si>
    <t>https://propertypassbook.com/real-estate/manchester/anaconda-cut-1193/</t>
  </si>
  <si>
    <t>Initial owner-operator</t>
  </si>
  <si>
    <t>107722/FO/2014/N2</t>
  </si>
  <si>
    <t>https://atelier.cuckoodigital.com/availability/?_sft_bedroom_number=1</t>
  </si>
  <si>
    <t>https://residential.jll.co.uk/sale-apartment/manchester-m4-5bp-P102868</t>
  </si>
  <si>
    <t>Local Blackfriars/Trinity</t>
  </si>
  <si>
    <t>https://www.onthemarket.com/details/9251919/</t>
  </si>
  <si>
    <t>https://issuu.com/yingwahproperty/docs/burlingtonsq_brochure_yw</t>
  </si>
  <si>
    <t>https://lifebyringley.co.uk/property/burlington-square-2/   https://www.openrent.co.uk/property-to-rent/manchester/2-bed-flat-burlington-square-m15/791494</t>
  </si>
  <si>
    <t>https://www.zoopla.co.uk/to-rent/details/57196448?search_identifier=864cb61e1d4ea23e3618341b5d30e492</t>
  </si>
  <si>
    <t>Local sports and traffic improvements</t>
  </si>
  <si>
    <t>Public realm for Stephen St Gardens https://www.salfordstar.com/article.asp?id=5235</t>
  </si>
  <si>
    <t>City Suites Phase 2/Embankment West</t>
  </si>
  <si>
    <t>https://www.clippersquay.co.uk/view-apartments</t>
  </si>
  <si>
    <t>https://www.rightmove.co.uk/properties/98483129#/</t>
  </si>
  <si>
    <t>Burlington Square/Coupland Street</t>
  </si>
  <si>
    <t>Maslow Capital</t>
  </si>
  <si>
    <t>Crown St phase 1 (Elizabeth Tower/Victoria Residence)</t>
  </si>
  <si>
    <t>https://www.propertyinvestortoday.co.uk/breaking-news/2020/5/manhattan-inspired-salford-development-a-hit-with-overseas-investors</t>
  </si>
  <si>
    <t>https://www.zoopla.co.uk/discover/featured-homes/my-rental-duet-flat-in-build-to-rent/</t>
  </si>
  <si>
    <t>https://www.skyipl.com/en/property/84/NORTHILL-APARTMENTS-AT-FORTIS-QUAY</t>
  </si>
  <si>
    <t>https://www.northpropertygroup.co.uk/buy-to-let/investment/northill-apartments-at-fortis-quay/</t>
  </si>
  <si>
    <t>https://www.surrendeninvest.com/developments/middlewood-plaza-manchester/</t>
  </si>
  <si>
    <t>Targeted at investor landlords</t>
  </si>
  <si>
    <t>https://www.ywproperty.com/property/middlewood-plaza-manchester/</t>
  </si>
  <si>
    <t>North View, Dantzic Street</t>
  </si>
  <si>
    <t>Old Cheshire Cheese Pub/Deluna</t>
  </si>
  <si>
    <t>Northold Group</t>
  </si>
  <si>
    <t>ABGI Construction</t>
  </si>
  <si>
    <t>https://ckhouse.com/Property/%E8%8B%B1%E5%9C%8B-x1-manchester-waters/</t>
  </si>
  <si>
    <t>http://goldenemperor.com/uk/projects/potato-wharf-eng/</t>
  </si>
  <si>
    <t>https://www.spareroom.co.uk/flatshare/greater_manchester/ancoats/11735269</t>
  </si>
  <si>
    <t>Uptown Riverside (Springfield Lane)</t>
  </si>
  <si>
    <t>https://www.ywproperty.com/property/uptown-riverside/</t>
  </si>
  <si>
    <t>https://www.manchestereveningnews.co.uk/news/greater-manchester-news/safety-fears-luxury-uptown-manchester-18868984</t>
  </si>
  <si>
    <t>https://www.rightmove.co.uk/properties/98595974#/</t>
  </si>
  <si>
    <t>https://www.knightknox.com/news/article/event-review-iproperty-home-property-expo</t>
  </si>
  <si>
    <t>Great Ducie Street</t>
  </si>
  <si>
    <t>Total resi units</t>
  </si>
  <si>
    <t>Goulden Street</t>
  </si>
  <si>
    <t>Oldham Road and Bendix Street</t>
  </si>
  <si>
    <t>Oldham Road and Adderton Street</t>
  </si>
  <si>
    <t>Cheyne Capital</t>
  </si>
  <si>
    <t>125686/FO/2019</t>
  </si>
  <si>
    <t>M - New Cross</t>
  </si>
  <si>
    <t>M4 5FQ</t>
  </si>
  <si>
    <t>GMI Construction</t>
  </si>
  <si>
    <t>Private and Keyworker housing</t>
  </si>
  <si>
    <t>Mulbury Homes (Oldham Road) Ltd</t>
  </si>
  <si>
    <t>Mulbury Homes (Goulden Street) Ltd</t>
  </si>
  <si>
    <t>125678/FO/2019</t>
  </si>
  <si>
    <t>M4 5ET</t>
  </si>
  <si>
    <t>125681/FO/2019</t>
  </si>
  <si>
    <t>Pomona Wharf/Manchester Waters</t>
  </si>
  <si>
    <t>Maryland Securities Group Limited</t>
  </si>
  <si>
    <t>Holding company</t>
  </si>
  <si>
    <t>111777/FO/2016/C1</t>
  </si>
  <si>
    <t>M3 1NX</t>
  </si>
  <si>
    <t>New Victoria</t>
  </si>
  <si>
    <t>Network Rail Infrastructure Ltd</t>
  </si>
  <si>
    <t>Muse Developments Ltd</t>
  </si>
  <si>
    <t>Vinci Construction</t>
  </si>
  <si>
    <t>Pension Insurance Corporation plc</t>
  </si>
  <si>
    <t>Housing Infrastructure Fund</t>
  </si>
  <si>
    <t>Network Rail</t>
  </si>
  <si>
    <t>£3.4m from HCA's Get Britain Building programme, £3.4m from the GMCA Growing Places Fund and £3.8m loan from Salford council</t>
  </si>
  <si>
    <t>Alto, Sillavan Way</t>
  </si>
  <si>
    <t>12/61728/FUL</t>
  </si>
  <si>
    <t>Sillavan Developments Ltd/Pinnacle Developments NW</t>
  </si>
  <si>
    <t>M3 6GF</t>
  </si>
  <si>
    <t>Trinity highway improvements</t>
  </si>
  <si>
    <t>Royal Mills</t>
  </si>
  <si>
    <t>104925/LO/2014/N1</t>
  </si>
  <si>
    <t>M4 5AU</t>
  </si>
  <si>
    <t>RM Development (Manchester) Ltd</t>
  </si>
  <si>
    <t>Sold to Get Living in 2019 for BTR</t>
  </si>
  <si>
    <t>Targeted at owner-occupiers</t>
  </si>
  <si>
    <t>10% affordable housing on-site (affordable rent and shared ownership)</t>
  </si>
  <si>
    <t>https://www.knightknox.com/developments/manchester/northill-apartments-at-fortis-quay</t>
  </si>
  <si>
    <t>Help to Buy</t>
  </si>
  <si>
    <t>https://www.rightmove.co.uk/properties/61884624#/</t>
  </si>
  <si>
    <t>https://www.primelocation.com/new-homes/details/55454790</t>
  </si>
  <si>
    <t>http://mcrlife.co.uk/one-vesta-street/availability-one-vesta-street/</t>
  </si>
  <si>
    <t>One Cutting Room Sqaure, Hood Street</t>
  </si>
  <si>
    <t>https://www.helptobuyagent1.org.uk/property-detail/?PropertyId=51041   https://www.zoopla.co.uk/new-homes/details/54499932?search_identifier=dd2cff98b64b235a01180d710d0e9f0e  https://www.zoopla.co.uk/to-rent/details/57380119?search_identifier=dd2cff98b64b235a01180d710d0e9f0e</t>
  </si>
  <si>
    <t>Institutional ownership</t>
  </si>
  <si>
    <t xml:space="preserve">Cole Waterhouse </t>
  </si>
  <si>
    <t>Heitman</t>
  </si>
  <si>
    <t>Institutional ownership (Ridgeback)</t>
  </si>
  <si>
    <t>Institutional ownership (Ares)</t>
  </si>
  <si>
    <t>Institutional ownership (IP global)</t>
  </si>
  <si>
    <t>Ownership</t>
  </si>
  <si>
    <t>Institutional owner (Grainger)</t>
  </si>
  <si>
    <t>Part-sold to portfolio landlords https://ascendproperties.com/case-study/smithfield</t>
  </si>
  <si>
    <t>Institutional ownership (Legal and General)</t>
  </si>
  <si>
    <t>Institutional ownership (Europa Capital)</t>
  </si>
  <si>
    <t>Split 50-50 sale and rent over two blocks</t>
  </si>
  <si>
    <t>Housing association subsidiary</t>
  </si>
  <si>
    <t>Institutional ownership (Moorfield Group)</t>
  </si>
  <si>
    <t>Barings</t>
  </si>
  <si>
    <t>Institutional ownership (Barings JV)</t>
  </si>
  <si>
    <t>MassMutual/Barings</t>
  </si>
  <si>
    <t>Institutional ownership (Vista JV)</t>
  </si>
  <si>
    <t>Vista UK Residential Real Estate Fund LP</t>
  </si>
  <si>
    <t>Institutional ownership (LaSalle Investment Management)</t>
  </si>
  <si>
    <t>LaSalle Investment Management</t>
  </si>
  <si>
    <t>Institutional owners (the High Street Group)</t>
  </si>
  <si>
    <t>Institutional ownership (Pension Insurance Company)</t>
  </si>
  <si>
    <t>One Heritage/Waterloo Place tower, Greengate</t>
  </si>
  <si>
    <t>One Heritage looking to sell to institutional buyer</t>
  </si>
  <si>
    <t>https://www.one-heritageplc.com/one-heritage-tower/</t>
  </si>
  <si>
    <t>Institutional ownership (Invesco Real Estate)</t>
  </si>
  <si>
    <t>Seeking institutional buyer</t>
  </si>
  <si>
    <t>Sold to overseas investors</t>
  </si>
  <si>
    <t>Marketed overseas</t>
  </si>
  <si>
    <t>Marketed to investors off-plan</t>
  </si>
  <si>
    <t>Institutional ownership (Select)</t>
  </si>
  <si>
    <t>REIT</t>
  </si>
  <si>
    <t>Institutional ownership (Cabot)</t>
  </si>
  <si>
    <t>Marketed to overseas investors https://www.mcgoffgroup.com/services/design/downtown/</t>
  </si>
  <si>
    <t>Developer trying to sell site</t>
  </si>
  <si>
    <t>Marketed to investors off-plan https://www.knightknox.com/developments/manchester/bridgewater-wharf</t>
  </si>
  <si>
    <t>Unknown</t>
  </si>
  <si>
    <t>Angel Meadows/Meadowside</t>
  </si>
  <si>
    <t>Settio Property</t>
  </si>
  <si>
    <t>Marketed off-plan https://transmissionhouse.co.uk/</t>
  </si>
  <si>
    <t>Institutional ownership (Grainger)</t>
  </si>
  <si>
    <t>Marketed off-plan. Sold on before construction</t>
  </si>
  <si>
    <t>Marketed buy to let</t>
  </si>
  <si>
    <t>Anaconda Cut/Exchange Court/100 Greengate</t>
  </si>
  <si>
    <t>Fortis Quay phase 2 (Danforth Apartments)</t>
  </si>
  <si>
    <t>https://www.nestoria.co.uk/potato-wharf-m3/property/rent   https://www.chaseevans.co.uk/new-homes-Potato-Wharf-Manchester</t>
  </si>
  <si>
    <t>(https://www.propertyfactsheet.com/properties/one-regent-manchester/)  (http://nudgepoint.com/project/one-regent-apartments_case_study/)   https://www.singaporepropertyforsale.info/one-regent-manchester/</t>
  </si>
  <si>
    <t>Total s106</t>
  </si>
  <si>
    <t>Marketed off-plan https://exclusivehotproperties.com/development/ancoats-gardens/#:~:text=Ancoats%20is%20the%20forthcoming%20home,something%20wants%20to%20live%20in.</t>
  </si>
  <si>
    <t>Tenure</t>
  </si>
  <si>
    <t>Type</t>
  </si>
  <si>
    <t>Role</t>
  </si>
  <si>
    <t>Private Equity</t>
  </si>
  <si>
    <t>LVF Capital</t>
  </si>
  <si>
    <t>Pension fund</t>
  </si>
  <si>
    <t>Insurance firm</t>
  </si>
  <si>
    <t>Investment Bank</t>
  </si>
  <si>
    <t>Anglo Scandinavian Estates Group</t>
  </si>
  <si>
    <t>Hedge Fund</t>
  </si>
  <si>
    <t>Fulcrum global</t>
  </si>
  <si>
    <t>Aecom Capital</t>
  </si>
  <si>
    <t>AIG Global Real Estate</t>
  </si>
  <si>
    <t>Ridgeback</t>
  </si>
  <si>
    <t>Get Living</t>
  </si>
  <si>
    <t>Forward funding</t>
  </si>
  <si>
    <t>FairBriar (JV of Scarborough Group International, Top Spring International Holdings [Hong Kong] and Metro Holdings [Singapore])</t>
  </si>
  <si>
    <t>116850/FO/2017</t>
  </si>
  <si>
    <t>Transition</t>
  </si>
  <si>
    <t>M- Castlefield</t>
  </si>
  <si>
    <t>M15 4NP</t>
  </si>
  <si>
    <t>S106 monitoring report</t>
  </si>
  <si>
    <t>Developer</t>
  </si>
  <si>
    <t>Singapore</t>
  </si>
  <si>
    <t>BE</t>
  </si>
  <si>
    <t>Overseas finance</t>
  </si>
  <si>
    <t>Aimco</t>
  </si>
  <si>
    <t>Canada</t>
  </si>
  <si>
    <t>Two towers owned by M&amp;G, two towers for sale</t>
  </si>
  <si>
    <t>Tenure Notes</t>
  </si>
  <si>
    <t>Attempts to find institutional buyer</t>
  </si>
  <si>
    <t>Status Q1 2021</t>
  </si>
  <si>
    <t>Financial actor</t>
  </si>
  <si>
    <t>Role of non-UK actors</t>
  </si>
  <si>
    <t>Listed fund</t>
  </si>
  <si>
    <t xml:space="preserve">Rowsley Ltd </t>
  </si>
  <si>
    <t>Jackson Row Development Partnership</t>
  </si>
  <si>
    <t>Pollen St Secured Lending/Alternative Credit Investments</t>
  </si>
  <si>
    <t>Debt</t>
  </si>
  <si>
    <t>Developer JV with English Cities Fund</t>
  </si>
  <si>
    <t>John Turner/English Cities Fund</t>
  </si>
  <si>
    <t>English Cities Fund/Galliford Try</t>
  </si>
  <si>
    <t>Developer JV with Urban &amp; Civic</t>
  </si>
  <si>
    <t>Forward funder</t>
  </si>
  <si>
    <t>Development Partner/Finance (bought planning permission from Cable Swan)</t>
  </si>
  <si>
    <t>China</t>
  </si>
  <si>
    <t>Owner (purchased from Scarborough)</t>
  </si>
  <si>
    <t>Finance from Hauling Trade and Ind Group. Metro Holdings. Construction conapmy is BCEG. Part sold to Get Living in 2019; latter is a REIT run by JV of APG (Dutch asset manager), Diar (Qatari real estate firm), and Delancey (UK asset manager)</t>
  </si>
  <si>
    <t>Owner/forward purchaser</t>
  </si>
  <si>
    <t>Germany/UK</t>
  </si>
  <si>
    <t>ECE</t>
  </si>
  <si>
    <t>Developer JV with MCC</t>
  </si>
  <si>
    <t>Developer (majority shareholder in Beech)</t>
  </si>
  <si>
    <t>Peel Holdings/Olayan Group</t>
  </si>
  <si>
    <t>Saudi Arabia/UK</t>
  </si>
  <si>
    <t>Olympian Homes</t>
  </si>
  <si>
    <t>Developer JV with Glenbrook</t>
  </si>
  <si>
    <t>Sixth Street</t>
  </si>
  <si>
    <t>Finances Maslow</t>
  </si>
  <si>
    <t>Forward funder (sold to Grainger 2017)</t>
  </si>
  <si>
    <t>Countrywide plc</t>
  </si>
  <si>
    <t>Westfield Construction</t>
  </si>
  <si>
    <t>Mulbury/GMI Construction</t>
  </si>
  <si>
    <t>Dublin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</si>
</sst>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Red]\-&quot;£&quot;#,##0"/>
    <numFmt numFmtId="165" formatCode="&quot;£&quot;#,##0"/>
    <numFmt numFmtId="166" formatCode="0.0%"/>
  </numFmts>
  <fonts count="17" x14ac:knownFonts="1">
    <font>
      <sz val="11"/>
      <color theme="1"/>
      <name val="Calibri"/>
      <family val="2"/>
      <scheme val="minor"/>
    </font>
    <font>
      <sz val="11"/>
      <color theme="1"/>
      <name val="Calibri"/>
      <family val="2"/>
      <scheme val="minor"/>
    </font>
    <font>
      <sz val="10"/>
      <color rgb="FF000000"/>
      <name val="Helvetica Neue"/>
    </font>
    <font>
      <b/>
      <sz val="16"/>
      <color theme="1"/>
      <name val="Calibri"/>
      <family val="2"/>
      <scheme val="minor"/>
    </font>
    <font>
      <sz val="12"/>
      <color theme="1"/>
      <name val="Calibri"/>
      <family val="2"/>
      <scheme val="minor"/>
    </font>
    <font>
      <b/>
      <sz val="12"/>
      <color rgb="FF000000"/>
      <name val="Helvetica"/>
    </font>
    <font>
      <u/>
      <sz val="12"/>
      <color theme="10"/>
      <name val="Calibri"/>
      <family val="2"/>
      <scheme val="minor"/>
    </font>
    <font>
      <b/>
      <sz val="16"/>
      <color rgb="FF000000"/>
      <name val="Calibri"/>
      <family val="2"/>
      <scheme val="minor"/>
    </font>
    <font>
      <sz val="11"/>
      <color rgb="FF000000"/>
      <name val="Calibri"/>
      <family val="2"/>
      <scheme val="minor"/>
    </font>
    <font>
      <sz val="12"/>
      <color theme="1"/>
      <name val="Arial"/>
      <family val="2"/>
    </font>
    <font>
      <b/>
      <sz val="11"/>
      <color theme="1"/>
      <name val="Calibri"/>
      <family val="2"/>
      <scheme val="minor"/>
    </font>
    <font>
      <sz val="11"/>
      <color theme="1"/>
      <name val="Calibri"/>
      <family val="2"/>
    </font>
    <font>
      <u/>
      <sz val="11"/>
      <color theme="10"/>
      <name val="Calibri"/>
      <family val="2"/>
      <scheme val="minor"/>
    </font>
    <font>
      <b/>
      <sz val="18"/>
      <color theme="1"/>
      <name val="Calibri"/>
      <family val="2"/>
      <scheme val="minor"/>
    </font>
    <font>
      <b/>
      <sz val="11"/>
      <color rgb="FF000000"/>
      <name val="Calibri"/>
      <family val="2"/>
      <scheme val="minor"/>
    </font>
    <font>
      <b/>
      <sz val="11"/>
      <color rgb="FF000000"/>
      <name val="Arial"/>
      <family val="2"/>
    </font>
    <font>
      <sz val="11"/>
      <color rgb="FF000000"/>
      <name val="Arial"/>
      <family val="2"/>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7">
    <xf numFmtId="0" fontId="0" fillId="0" borderId="0"/>
    <xf numFmtId="0" fontId="4" fillId="0" borderId="0"/>
    <xf numFmtId="0" fontId="6" fillId="0" borderId="0" applyNumberFormat="0" applyFill="0" applyBorder="0" applyAlignment="0" applyProtection="0"/>
    <xf numFmtId="9" fontId="4" fillId="0" borderId="0" applyFont="0" applyFill="0" applyBorder="0" applyAlignment="0" applyProtection="0"/>
    <xf numFmtId="0" fontId="2" fillId="0" borderId="0"/>
    <xf numFmtId="0" fontId="9" fillId="0" borderId="0"/>
    <xf numFmtId="9" fontId="1" fillId="0" borderId="0" applyFont="0" applyFill="0" applyBorder="0" applyAlignment="0" applyProtection="0"/>
  </cellStyleXfs>
  <cellXfs count="47">
    <xf numFmtId="0" fontId="0" fillId="0" borderId="0" xfId="0"/>
    <xf numFmtId="0" fontId="3" fillId="0" borderId="0" xfId="0" applyFont="1" applyAlignment="1">
      <alignment wrapText="1"/>
    </xf>
    <xf numFmtId="0" fontId="5" fillId="0" borderId="0" xfId="1" applyFont="1" applyAlignment="1">
      <alignment wrapText="1"/>
    </xf>
    <xf numFmtId="0" fontId="7" fillId="0" borderId="0" xfId="1" applyFont="1" applyAlignment="1">
      <alignment wrapText="1"/>
    </xf>
    <xf numFmtId="3" fontId="0" fillId="0" borderId="0" xfId="0" applyNumberFormat="1"/>
    <xf numFmtId="165" fontId="0" fillId="0" borderId="0" xfId="0" applyNumberFormat="1"/>
    <xf numFmtId="3" fontId="8" fillId="0" borderId="0" xfId="4" applyNumberFormat="1" applyFont="1" applyAlignment="1">
      <alignment vertical="top"/>
    </xf>
    <xf numFmtId="14" fontId="0" fillId="0" borderId="0" xfId="1" applyNumberFormat="1" applyFont="1"/>
    <xf numFmtId="0" fontId="0" fillId="0" borderId="0" xfId="1" applyFont="1"/>
    <xf numFmtId="17" fontId="0" fillId="0" borderId="0" xfId="1" applyNumberFormat="1" applyFont="1"/>
    <xf numFmtId="0" fontId="0" fillId="0" borderId="0" xfId="1" quotePrefix="1" applyFont="1"/>
    <xf numFmtId="0" fontId="8" fillId="0" borderId="0" xfId="1" applyFont="1"/>
    <xf numFmtId="14" fontId="0" fillId="0" borderId="0" xfId="0" applyNumberFormat="1"/>
    <xf numFmtId="10" fontId="0" fillId="0" borderId="0" xfId="0" applyNumberFormat="1"/>
    <xf numFmtId="164" fontId="0" fillId="0" borderId="0" xfId="0" applyNumberFormat="1"/>
    <xf numFmtId="0" fontId="0" fillId="0" borderId="0" xfId="0" applyAlignment="1">
      <alignment horizontal="left"/>
    </xf>
    <xf numFmtId="14" fontId="0" fillId="0" borderId="0" xfId="0" applyNumberFormat="1" applyAlignment="1">
      <alignment horizontal="right"/>
    </xf>
    <xf numFmtId="4" fontId="0" fillId="0" borderId="0" xfId="0" applyNumberFormat="1"/>
    <xf numFmtId="165" fontId="8" fillId="0" borderId="0" xfId="4" applyNumberFormat="1" applyFont="1" applyAlignment="1">
      <alignment vertical="top"/>
    </xf>
    <xf numFmtId="165" fontId="8" fillId="0" borderId="0" xfId="0" applyNumberFormat="1" applyFont="1"/>
    <xf numFmtId="3" fontId="10" fillId="0" borderId="0" xfId="0" applyNumberFormat="1" applyFont="1"/>
    <xf numFmtId="165" fontId="10" fillId="0" borderId="0" xfId="0" applyNumberFormat="1" applyFont="1"/>
    <xf numFmtId="16" fontId="0" fillId="0" borderId="0" xfId="0" applyNumberFormat="1"/>
    <xf numFmtId="0" fontId="11" fillId="0" borderId="0" xfId="5" applyFont="1"/>
    <xf numFmtId="0" fontId="10" fillId="0" borderId="0" xfId="0" applyFont="1"/>
    <xf numFmtId="4" fontId="10" fillId="0" borderId="0" xfId="0" applyNumberFormat="1" applyFont="1"/>
    <xf numFmtId="10" fontId="10" fillId="0" borderId="0" xfId="6" applyNumberFormat="1" applyFont="1"/>
    <xf numFmtId="0" fontId="12" fillId="0" borderId="0" xfId="2" applyFont="1"/>
    <xf numFmtId="0" fontId="12" fillId="0" borderId="0" xfId="2" applyFont="1" applyAlignment="1"/>
    <xf numFmtId="3" fontId="8" fillId="0" borderId="0" xfId="0" applyNumberFormat="1" applyFont="1" applyAlignment="1">
      <alignment wrapText="1"/>
    </xf>
    <xf numFmtId="165" fontId="1" fillId="0" borderId="0" xfId="4" applyNumberFormat="1" applyFont="1" applyAlignment="1">
      <alignment vertical="top"/>
    </xf>
    <xf numFmtId="0" fontId="6" fillId="0" borderId="0" xfId="2"/>
    <xf numFmtId="16" fontId="10" fillId="0" borderId="0" xfId="0" applyNumberFormat="1" applyFont="1"/>
    <xf numFmtId="166" fontId="0" fillId="0" borderId="0" xfId="0" applyNumberFormat="1"/>
    <xf numFmtId="166" fontId="10" fillId="0" borderId="0" xfId="0" applyNumberFormat="1" applyFont="1"/>
    <xf numFmtId="0" fontId="0" fillId="2" borderId="0" xfId="0" applyFill="1"/>
    <xf numFmtId="0" fontId="13" fillId="0" borderId="0" xfId="0" applyFont="1"/>
    <xf numFmtId="0" fontId="14" fillId="0" borderId="0" xfId="1" applyFont="1" applyAlignment="1">
      <alignment wrapText="1"/>
    </xf>
    <xf numFmtId="0" fontId="15" fillId="0" borderId="0" xfId="0" applyFont="1" applyBorder="1" applyAlignment="1">
      <alignment vertical="center" wrapText="1"/>
    </xf>
    <xf numFmtId="0" fontId="16" fillId="0" borderId="0" xfId="0" applyFont="1" applyBorder="1" applyAlignment="1">
      <alignment vertical="center" wrapText="1"/>
    </xf>
    <xf numFmtId="14" fontId="0" fillId="0" borderId="0" xfId="0" applyNumberFormat="1" applyFill="1"/>
    <xf numFmtId="0" fontId="0" fillId="0" borderId="0" xfId="0" applyFill="1"/>
    <xf numFmtId="3" fontId="0" fillId="0" borderId="0" xfId="0" applyNumberFormat="1" applyFill="1"/>
    <xf numFmtId="165" fontId="0" fillId="0" borderId="0" xfId="0" applyNumberFormat="1" applyFill="1"/>
    <xf numFmtId="164" fontId="0" fillId="0" borderId="0" xfId="0" applyNumberFormat="1" applyFill="1"/>
    <xf numFmtId="10" fontId="0" fillId="0" borderId="0" xfId="0" applyNumberFormat="1" applyFill="1"/>
    <xf numFmtId="4" fontId="0" fillId="0" borderId="0" xfId="0" applyNumberFormat="1" applyFill="1"/>
  </cellXfs>
  <cellStyles count="7">
    <cellStyle name="Hyperlink" xfId="2" builtinId="8"/>
    <cellStyle name="Normal" xfId="0" builtinId="0"/>
    <cellStyle name="Normal 2" xfId="1" xr:uid="{00000000-0005-0000-0000-000002000000}"/>
    <cellStyle name="Normal 3" xfId="4" xr:uid="{00000000-0005-0000-0000-000003000000}"/>
    <cellStyle name="Normal 4" xfId="5" xr:uid="{00000000-0005-0000-0000-000004000000}"/>
    <cellStyle name="Percent" xfId="6" builtinId="5"/>
    <cellStyle name="Percent 2"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ffplandubai.ae/affinity-living-riverview/" TargetMode="External"/><Relationship Id="rId1" Type="http://schemas.openxmlformats.org/officeDocument/2006/relationships/hyperlink" Target="https://inews.co.uk/essentials/news/environment/angel-meadow-manchester-savage-victorian-slum-redevelop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300"/>
  <sheetViews>
    <sheetView tabSelected="1" workbookViewId="0">
      <pane ySplit="1" topLeftCell="A2" activePane="bottomLeft" state="frozen"/>
      <selection pane="bottomLeft" activeCell="I2" sqref="I2"/>
    </sheetView>
  </sheetViews>
  <sheetFormatPr baseColWidth="10" defaultColWidth="8.83203125" defaultRowHeight="15" x14ac:dyDescent="0.2"/>
  <cols>
    <col min="1" max="1" width="13.5" customWidth="1"/>
    <col min="2" max="2" width="18.5" customWidth="1"/>
    <col min="3" max="3" width="52.33203125" bestFit="1" customWidth="1"/>
    <col min="4" max="4" width="21.1640625" customWidth="1"/>
    <col min="5" max="5" width="13.1640625" customWidth="1"/>
    <col min="6" max="6" width="11.1640625" bestFit="1" customWidth="1"/>
    <col min="7" max="7" width="17.5" bestFit="1" customWidth="1"/>
    <col min="8" max="8" width="54.1640625" customWidth="1"/>
    <col min="9" max="9" width="19.1640625" bestFit="1" customWidth="1"/>
    <col min="10" max="10" width="33.33203125" customWidth="1"/>
    <col min="11" max="11" width="25.1640625" customWidth="1"/>
    <col min="12" max="12" width="14.5" customWidth="1"/>
    <col min="13" max="13" width="22.5" bestFit="1" customWidth="1"/>
    <col min="14" max="14" width="19.83203125" bestFit="1" customWidth="1"/>
    <col min="15" max="15" width="23.83203125" customWidth="1"/>
    <col min="16" max="16" width="9.5" customWidth="1"/>
    <col min="19" max="19" width="10.5" customWidth="1"/>
    <col min="21" max="21" width="14.5" customWidth="1"/>
    <col min="22" max="22" width="14.6640625" customWidth="1"/>
    <col min="23" max="23" width="17.5" customWidth="1"/>
    <col min="24" max="24" width="11" customWidth="1"/>
    <col min="25" max="25" width="14.83203125" customWidth="1"/>
    <col min="26" max="27" width="11" customWidth="1"/>
    <col min="28" max="30" width="18.1640625" customWidth="1"/>
    <col min="31" max="31" width="10.5" customWidth="1"/>
    <col min="32" max="33" width="14" customWidth="1"/>
    <col min="34" max="34" width="22.83203125" customWidth="1"/>
    <col min="35" max="36" width="13.5" customWidth="1"/>
    <col min="37" max="37" width="12.1640625" bestFit="1" customWidth="1"/>
    <col min="38" max="38" width="19.1640625" bestFit="1" customWidth="1"/>
    <col min="39" max="39" width="10.1640625" customWidth="1"/>
    <col min="40" max="40" width="13.6640625" customWidth="1"/>
    <col min="41" max="41" width="17" customWidth="1"/>
    <col min="42" max="42" width="16.33203125" customWidth="1"/>
    <col min="43" max="43" width="13.83203125" bestFit="1" customWidth="1"/>
    <col min="44" max="44" width="11.1640625" bestFit="1" customWidth="1"/>
    <col min="45" max="46" width="13.83203125" bestFit="1" customWidth="1"/>
    <col min="49" max="49" width="10.1640625" bestFit="1" customWidth="1"/>
    <col min="50" max="50" width="11.6640625" bestFit="1" customWidth="1"/>
    <col min="51" max="51" width="12.83203125" bestFit="1" customWidth="1"/>
    <col min="52" max="53" width="10.6640625" customWidth="1"/>
    <col min="55" max="57" width="10.5" customWidth="1"/>
    <col min="58" max="58" width="13.5" customWidth="1"/>
    <col min="59" max="59" width="9.6640625" customWidth="1"/>
    <col min="60" max="60" width="14.5" customWidth="1"/>
    <col min="61" max="61" width="18.33203125" customWidth="1"/>
  </cols>
  <sheetData>
    <row r="1" spans="1:61" s="1" customFormat="1" ht="70.5" customHeight="1" x14ac:dyDescent="0.25">
      <c r="A1" s="1" t="s">
        <v>400</v>
      </c>
      <c r="B1" s="1" t="s">
        <v>3</v>
      </c>
      <c r="C1" s="1" t="s">
        <v>0</v>
      </c>
      <c r="D1" s="1" t="s">
        <v>1</v>
      </c>
      <c r="E1" s="1" t="s">
        <v>148</v>
      </c>
      <c r="F1" s="1" t="s">
        <v>985</v>
      </c>
      <c r="G1" s="1" t="s">
        <v>1082</v>
      </c>
      <c r="H1" s="1" t="s">
        <v>1111</v>
      </c>
      <c r="I1" s="1" t="s">
        <v>1113</v>
      </c>
      <c r="J1" s="1" t="s">
        <v>225</v>
      </c>
      <c r="K1" s="1" t="s">
        <v>224</v>
      </c>
      <c r="L1" s="1" t="s">
        <v>301</v>
      </c>
      <c r="M1" s="1" t="s">
        <v>226</v>
      </c>
      <c r="N1" s="1" t="s">
        <v>227</v>
      </c>
      <c r="O1" s="1" t="s">
        <v>388</v>
      </c>
      <c r="P1" s="1" t="s">
        <v>487</v>
      </c>
      <c r="Q1" s="1" t="s">
        <v>209</v>
      </c>
      <c r="R1" s="1" t="s">
        <v>210</v>
      </c>
      <c r="S1" s="1" t="s">
        <v>486</v>
      </c>
      <c r="T1" s="1" t="s">
        <v>211</v>
      </c>
      <c r="U1" s="1" t="s">
        <v>212</v>
      </c>
      <c r="V1" s="1" t="s">
        <v>213</v>
      </c>
      <c r="W1" s="1" t="s">
        <v>214</v>
      </c>
      <c r="X1" s="1" t="s">
        <v>488</v>
      </c>
      <c r="Y1" s="1" t="s">
        <v>215</v>
      </c>
      <c r="Z1" s="1" t="s">
        <v>485</v>
      </c>
      <c r="AA1" s="1" t="s">
        <v>517</v>
      </c>
      <c r="AB1" s="1" t="s">
        <v>386</v>
      </c>
      <c r="AC1" s="1" t="s">
        <v>489</v>
      </c>
      <c r="AD1" s="1" t="s">
        <v>1080</v>
      </c>
      <c r="AE1" s="1" t="s">
        <v>216</v>
      </c>
      <c r="AF1" s="1" t="s">
        <v>228</v>
      </c>
      <c r="AG1" s="1" t="s">
        <v>1107</v>
      </c>
      <c r="AH1" s="2" t="s">
        <v>217</v>
      </c>
      <c r="AI1" s="2" t="s">
        <v>229</v>
      </c>
      <c r="AJ1" s="2" t="s">
        <v>232</v>
      </c>
      <c r="AK1" s="2" t="s">
        <v>279</v>
      </c>
      <c r="AL1" s="2" t="s">
        <v>230</v>
      </c>
      <c r="AM1" s="2" t="s">
        <v>231</v>
      </c>
      <c r="AN1" s="2" t="s">
        <v>218</v>
      </c>
      <c r="AO1" s="2" t="s">
        <v>477</v>
      </c>
      <c r="AP1" s="2" t="s">
        <v>478</v>
      </c>
      <c r="AQ1" s="2" t="s">
        <v>479</v>
      </c>
      <c r="AR1" s="2" t="s">
        <v>480</v>
      </c>
      <c r="AS1" s="2" t="s">
        <v>481</v>
      </c>
      <c r="AT1" s="2" t="s">
        <v>482</v>
      </c>
      <c r="AU1" s="2" t="s">
        <v>219</v>
      </c>
      <c r="AV1" s="2" t="s">
        <v>220</v>
      </c>
      <c r="AW1" s="2" t="s">
        <v>221</v>
      </c>
      <c r="AX1" s="2" t="s">
        <v>483</v>
      </c>
      <c r="AY1" s="2" t="s">
        <v>484</v>
      </c>
      <c r="AZ1" s="2" t="s">
        <v>222</v>
      </c>
      <c r="BA1" s="2" t="s">
        <v>407</v>
      </c>
      <c r="BB1" s="2" t="s">
        <v>216</v>
      </c>
      <c r="BC1" s="2" t="s">
        <v>452</v>
      </c>
      <c r="BD1" s="2" t="s">
        <v>451</v>
      </c>
      <c r="BE1" s="2" t="s">
        <v>453</v>
      </c>
      <c r="BF1" s="3" t="s">
        <v>1106</v>
      </c>
      <c r="BG1" s="3" t="s">
        <v>216</v>
      </c>
      <c r="BH1" s="3" t="s">
        <v>223</v>
      </c>
      <c r="BI1" s="3"/>
    </row>
    <row r="2" spans="1:61" x14ac:dyDescent="0.2">
      <c r="A2" s="12">
        <v>42106</v>
      </c>
      <c r="B2" t="s">
        <v>398</v>
      </c>
      <c r="C2" t="s">
        <v>124</v>
      </c>
      <c r="D2" t="s">
        <v>396</v>
      </c>
      <c r="E2" t="s">
        <v>399</v>
      </c>
      <c r="F2" s="4">
        <v>327</v>
      </c>
      <c r="G2" t="s">
        <v>381</v>
      </c>
      <c r="H2" t="s">
        <v>1112</v>
      </c>
      <c r="I2" t="s">
        <v>392</v>
      </c>
      <c r="J2" s="23" t="s">
        <v>128</v>
      </c>
      <c r="K2" t="s">
        <v>128</v>
      </c>
      <c r="L2" t="s">
        <v>302</v>
      </c>
      <c r="O2" t="s">
        <v>397</v>
      </c>
      <c r="P2" s="4">
        <v>327</v>
      </c>
      <c r="Q2" s="4"/>
      <c r="R2" s="4">
        <v>327</v>
      </c>
      <c r="S2" s="4">
        <v>327</v>
      </c>
      <c r="T2" s="4">
        <v>0</v>
      </c>
      <c r="U2" s="4">
        <v>0</v>
      </c>
      <c r="V2" s="4">
        <v>0</v>
      </c>
      <c r="W2" s="4">
        <v>0</v>
      </c>
      <c r="X2" s="4">
        <f t="shared" ref="X2:X33" si="0">SUM(T2:W2)</f>
        <v>0</v>
      </c>
      <c r="Y2" s="4">
        <f t="shared" ref="Y2:Y33" si="1">P2/100*20</f>
        <v>65.400000000000006</v>
      </c>
      <c r="Z2" s="4">
        <v>0</v>
      </c>
      <c r="AA2" s="4">
        <f t="shared" ref="AA2:AA33" si="2">S2+X2+Z2</f>
        <v>327</v>
      </c>
      <c r="AB2" s="5">
        <v>0</v>
      </c>
      <c r="AC2" s="5"/>
      <c r="AD2" s="5">
        <f t="shared" ref="AD2:AD33" si="3">SUM(AB2:AC2)</f>
        <v>0</v>
      </c>
      <c r="AF2" t="s">
        <v>233</v>
      </c>
      <c r="AG2" t="s">
        <v>233</v>
      </c>
      <c r="AK2" s="5"/>
      <c r="AO2" s="5">
        <v>60000000</v>
      </c>
      <c r="AW2" s="17"/>
      <c r="BF2" t="s">
        <v>233</v>
      </c>
      <c r="BH2" s="5"/>
    </row>
    <row r="3" spans="1:61" x14ac:dyDescent="0.2">
      <c r="A3" s="12">
        <v>44152</v>
      </c>
      <c r="B3" t="s">
        <v>403</v>
      </c>
      <c r="C3" t="s">
        <v>10</v>
      </c>
      <c r="D3" t="s">
        <v>11</v>
      </c>
      <c r="E3" t="s">
        <v>401</v>
      </c>
      <c r="F3" s="4">
        <v>80</v>
      </c>
      <c r="G3" t="s">
        <v>381</v>
      </c>
      <c r="I3" t="s">
        <v>392</v>
      </c>
      <c r="J3" t="s">
        <v>939</v>
      </c>
      <c r="N3" t="s">
        <v>940</v>
      </c>
      <c r="O3" t="s">
        <v>402</v>
      </c>
      <c r="P3" s="4">
        <v>80</v>
      </c>
      <c r="Q3" s="4"/>
      <c r="R3" s="4"/>
      <c r="S3" s="4">
        <v>80</v>
      </c>
      <c r="T3" s="4">
        <v>0</v>
      </c>
      <c r="U3" s="4">
        <v>0</v>
      </c>
      <c r="V3" s="4">
        <v>0</v>
      </c>
      <c r="W3" s="4">
        <v>0</v>
      </c>
      <c r="X3" s="4">
        <f t="shared" si="0"/>
        <v>0</v>
      </c>
      <c r="Y3" s="4">
        <f t="shared" si="1"/>
        <v>16</v>
      </c>
      <c r="Z3" s="4">
        <v>0</v>
      </c>
      <c r="AA3" s="4">
        <f t="shared" si="2"/>
        <v>80</v>
      </c>
      <c r="AB3" s="5">
        <v>0</v>
      </c>
      <c r="AC3" s="5"/>
      <c r="AD3" s="5">
        <f t="shared" si="3"/>
        <v>0</v>
      </c>
      <c r="AF3" t="s">
        <v>233</v>
      </c>
      <c r="AG3" t="s">
        <v>233</v>
      </c>
      <c r="AK3" s="5"/>
      <c r="AO3" s="5"/>
      <c r="AP3" s="6"/>
      <c r="AW3" s="17"/>
      <c r="AZ3" t="s">
        <v>281</v>
      </c>
      <c r="BF3" t="s">
        <v>234</v>
      </c>
      <c r="BH3" s="5">
        <v>93600</v>
      </c>
    </row>
    <row r="4" spans="1:61" x14ac:dyDescent="0.2">
      <c r="A4" s="12">
        <v>42775</v>
      </c>
      <c r="B4" t="s">
        <v>404</v>
      </c>
      <c r="C4" t="s">
        <v>490</v>
      </c>
      <c r="D4" t="s">
        <v>441</v>
      </c>
      <c r="E4" t="s">
        <v>406</v>
      </c>
      <c r="F4" s="4">
        <v>188</v>
      </c>
      <c r="G4" t="s">
        <v>381</v>
      </c>
      <c r="H4" t="s">
        <v>923</v>
      </c>
      <c r="I4" t="s">
        <v>491</v>
      </c>
      <c r="J4" t="s">
        <v>5</v>
      </c>
      <c r="L4" t="s">
        <v>405</v>
      </c>
      <c r="P4" s="4">
        <v>188</v>
      </c>
      <c r="Q4" s="4"/>
      <c r="R4" s="4"/>
      <c r="S4" s="4">
        <v>188</v>
      </c>
      <c r="T4" s="4">
        <v>0</v>
      </c>
      <c r="U4" s="4">
        <v>0</v>
      </c>
      <c r="V4" s="4">
        <v>0</v>
      </c>
      <c r="W4" s="4">
        <v>0</v>
      </c>
      <c r="X4" s="4">
        <f t="shared" si="0"/>
        <v>0</v>
      </c>
      <c r="Y4" s="4">
        <f t="shared" si="1"/>
        <v>37.599999999999994</v>
      </c>
      <c r="Z4" s="4">
        <v>0</v>
      </c>
      <c r="AA4" s="4">
        <f t="shared" si="2"/>
        <v>188</v>
      </c>
      <c r="AB4" s="5">
        <v>0</v>
      </c>
      <c r="AC4" s="5"/>
      <c r="AD4" s="5">
        <f t="shared" si="3"/>
        <v>0</v>
      </c>
      <c r="AF4" t="s">
        <v>233</v>
      </c>
      <c r="AG4" t="s">
        <v>233</v>
      </c>
      <c r="AK4" s="5"/>
      <c r="AO4" s="5"/>
      <c r="AP4" s="18"/>
      <c r="AQ4" s="14"/>
      <c r="AR4" s="14"/>
      <c r="AS4" s="14"/>
      <c r="AT4" s="14"/>
      <c r="AU4" s="13"/>
      <c r="AV4" s="13"/>
      <c r="AW4" s="17"/>
      <c r="AX4" s="5"/>
      <c r="AY4" s="5"/>
      <c r="AZ4" s="5">
        <v>274000</v>
      </c>
      <c r="BA4" s="5">
        <v>360000</v>
      </c>
      <c r="BB4" t="s">
        <v>941</v>
      </c>
      <c r="BF4" t="s">
        <v>234</v>
      </c>
      <c r="BG4" t="s">
        <v>408</v>
      </c>
      <c r="BH4" s="5">
        <v>225600</v>
      </c>
    </row>
    <row r="5" spans="1:61" x14ac:dyDescent="0.2">
      <c r="A5" s="12">
        <v>43965</v>
      </c>
      <c r="B5" s="22" t="s">
        <v>543</v>
      </c>
      <c r="C5" t="s">
        <v>544</v>
      </c>
      <c r="D5" t="s">
        <v>427</v>
      </c>
      <c r="E5" t="s">
        <v>545</v>
      </c>
      <c r="F5" s="4">
        <v>500</v>
      </c>
      <c r="G5" t="s">
        <v>162</v>
      </c>
      <c r="H5" t="s">
        <v>1043</v>
      </c>
      <c r="I5" t="s">
        <v>392</v>
      </c>
      <c r="J5" t="s">
        <v>546</v>
      </c>
      <c r="L5" t="s">
        <v>547</v>
      </c>
      <c r="P5" s="4">
        <v>500</v>
      </c>
      <c r="Q5" s="4"/>
      <c r="R5" s="4"/>
      <c r="S5" s="4">
        <v>500</v>
      </c>
      <c r="T5" s="4">
        <v>0</v>
      </c>
      <c r="U5" s="4">
        <v>0</v>
      </c>
      <c r="V5" s="4">
        <v>0</v>
      </c>
      <c r="W5" s="4">
        <v>0</v>
      </c>
      <c r="X5" s="4">
        <f t="shared" si="0"/>
        <v>0</v>
      </c>
      <c r="Y5" s="4">
        <f t="shared" si="1"/>
        <v>100</v>
      </c>
      <c r="Z5" s="4">
        <v>0</v>
      </c>
      <c r="AA5" s="4">
        <f t="shared" si="2"/>
        <v>500</v>
      </c>
      <c r="AB5" s="5"/>
      <c r="AC5" s="5">
        <v>850000</v>
      </c>
      <c r="AD5" s="5">
        <f t="shared" si="3"/>
        <v>850000</v>
      </c>
      <c r="AE5" t="s">
        <v>942</v>
      </c>
      <c r="AF5" t="s">
        <v>233</v>
      </c>
      <c r="AG5" t="s">
        <v>233</v>
      </c>
      <c r="AK5" s="5"/>
      <c r="AO5" s="5">
        <v>105000000</v>
      </c>
      <c r="AP5" s="30"/>
      <c r="AQ5" s="14"/>
      <c r="AR5" s="14"/>
      <c r="AS5" s="14"/>
      <c r="AT5" s="14"/>
      <c r="AU5" s="13"/>
      <c r="AX5" s="5"/>
      <c r="AY5" s="5"/>
      <c r="AZ5" s="5"/>
      <c r="BA5" s="5"/>
      <c r="BF5" t="s">
        <v>233</v>
      </c>
      <c r="BH5" s="5"/>
    </row>
    <row r="6" spans="1:61" x14ac:dyDescent="0.2">
      <c r="A6" s="12">
        <v>42455</v>
      </c>
      <c r="B6" t="s">
        <v>415</v>
      </c>
      <c r="C6" t="s">
        <v>492</v>
      </c>
      <c r="D6" t="s">
        <v>411</v>
      </c>
      <c r="E6" t="s">
        <v>412</v>
      </c>
      <c r="F6" s="4">
        <v>263</v>
      </c>
      <c r="G6" t="s">
        <v>381</v>
      </c>
      <c r="H6" t="s">
        <v>1058</v>
      </c>
      <c r="I6" t="s">
        <v>391</v>
      </c>
      <c r="J6" s="23" t="s">
        <v>129</v>
      </c>
      <c r="K6" t="s">
        <v>410</v>
      </c>
      <c r="L6" t="s">
        <v>943</v>
      </c>
      <c r="M6" t="s">
        <v>416</v>
      </c>
      <c r="O6" t="s">
        <v>409</v>
      </c>
      <c r="P6" s="4">
        <v>263</v>
      </c>
      <c r="Q6" s="4"/>
      <c r="R6" s="4">
        <v>263</v>
      </c>
      <c r="S6" s="4">
        <v>263</v>
      </c>
      <c r="T6" s="4">
        <v>0</v>
      </c>
      <c r="U6" s="4">
        <v>0</v>
      </c>
      <c r="V6" s="4">
        <v>0</v>
      </c>
      <c r="W6" s="4">
        <v>0</v>
      </c>
      <c r="X6" s="4">
        <f t="shared" si="0"/>
        <v>0</v>
      </c>
      <c r="Y6" s="4">
        <f t="shared" si="1"/>
        <v>52.599999999999994</v>
      </c>
      <c r="Z6" s="4">
        <v>0</v>
      </c>
      <c r="AA6" s="4">
        <f t="shared" si="2"/>
        <v>263</v>
      </c>
      <c r="AB6" s="5"/>
      <c r="AC6" s="5"/>
      <c r="AD6" s="5">
        <f t="shared" si="3"/>
        <v>0</v>
      </c>
      <c r="AF6" t="s">
        <v>234</v>
      </c>
      <c r="AG6" t="s">
        <v>234</v>
      </c>
      <c r="AH6" t="s">
        <v>410</v>
      </c>
      <c r="AI6" t="s">
        <v>250</v>
      </c>
      <c r="AJ6" t="s">
        <v>225</v>
      </c>
      <c r="AK6" s="5"/>
      <c r="AO6" s="5">
        <v>62500000</v>
      </c>
      <c r="AP6" s="5"/>
      <c r="AQ6" s="14"/>
      <c r="AR6" s="14"/>
      <c r="AS6" s="14"/>
      <c r="AT6" s="14"/>
      <c r="AU6" s="13"/>
      <c r="AV6" s="13"/>
      <c r="AW6" s="17"/>
      <c r="AX6" s="5"/>
      <c r="AY6" s="5"/>
      <c r="AZ6" s="5"/>
      <c r="BA6" s="5"/>
      <c r="BF6" t="s">
        <v>233</v>
      </c>
      <c r="BH6" s="5"/>
    </row>
    <row r="7" spans="1:61" x14ac:dyDescent="0.2">
      <c r="A7" s="16">
        <v>43409</v>
      </c>
      <c r="B7" s="15" t="s">
        <v>414</v>
      </c>
      <c r="C7" t="s">
        <v>493</v>
      </c>
      <c r="D7" t="s">
        <v>411</v>
      </c>
      <c r="E7" t="s">
        <v>412</v>
      </c>
      <c r="F7" s="4">
        <v>296</v>
      </c>
      <c r="G7" t="s">
        <v>381</v>
      </c>
      <c r="H7" t="s">
        <v>1059</v>
      </c>
      <c r="I7" t="s">
        <v>491</v>
      </c>
      <c r="J7" s="23" t="s">
        <v>129</v>
      </c>
      <c r="L7" t="s">
        <v>413</v>
      </c>
      <c r="O7" t="s">
        <v>409</v>
      </c>
      <c r="P7" s="4">
        <v>296</v>
      </c>
      <c r="Q7" s="4"/>
      <c r="R7" s="4"/>
      <c r="S7" s="4">
        <v>296</v>
      </c>
      <c r="T7" s="4">
        <v>0</v>
      </c>
      <c r="U7" s="4">
        <v>0</v>
      </c>
      <c r="V7" s="4">
        <v>0</v>
      </c>
      <c r="W7" s="4">
        <v>0</v>
      </c>
      <c r="X7" s="4">
        <f t="shared" si="0"/>
        <v>0</v>
      </c>
      <c r="Y7" s="4">
        <f t="shared" si="1"/>
        <v>59.2</v>
      </c>
      <c r="Z7" s="4">
        <v>0</v>
      </c>
      <c r="AA7" s="4">
        <f t="shared" si="2"/>
        <v>296</v>
      </c>
      <c r="AB7" s="5"/>
      <c r="AC7" s="5"/>
      <c r="AD7" s="5">
        <f t="shared" si="3"/>
        <v>0</v>
      </c>
      <c r="AF7" t="s">
        <v>233</v>
      </c>
      <c r="AG7" t="s">
        <v>233</v>
      </c>
      <c r="AK7" s="5"/>
      <c r="AO7" s="5">
        <v>62500000</v>
      </c>
      <c r="AP7" s="5"/>
      <c r="AQ7" s="14"/>
      <c r="AR7" s="14"/>
      <c r="AS7" s="14"/>
      <c r="AT7" s="14"/>
      <c r="AU7" s="13"/>
      <c r="AV7" s="13"/>
      <c r="AW7" s="17"/>
      <c r="AX7" s="5"/>
      <c r="AY7" s="5"/>
      <c r="AZ7" s="5"/>
      <c r="BA7" s="5"/>
      <c r="BF7" t="s">
        <v>233</v>
      </c>
      <c r="BH7" s="5"/>
    </row>
    <row r="8" spans="1:61" x14ac:dyDescent="0.2">
      <c r="A8" s="12">
        <v>42467</v>
      </c>
      <c r="B8" t="s">
        <v>417</v>
      </c>
      <c r="C8" t="s">
        <v>16</v>
      </c>
      <c r="D8" t="s">
        <v>440</v>
      </c>
      <c r="E8" t="s">
        <v>17</v>
      </c>
      <c r="F8" s="4">
        <v>100</v>
      </c>
      <c r="G8" t="s">
        <v>1069</v>
      </c>
      <c r="H8" t="s">
        <v>7</v>
      </c>
      <c r="I8" t="s">
        <v>491</v>
      </c>
      <c r="J8" t="s">
        <v>18</v>
      </c>
      <c r="P8" s="4">
        <v>100</v>
      </c>
      <c r="Q8" s="4"/>
      <c r="R8" s="4"/>
      <c r="S8" s="4">
        <v>100</v>
      </c>
      <c r="T8" s="4">
        <v>0</v>
      </c>
      <c r="U8" s="4">
        <v>0</v>
      </c>
      <c r="V8" s="4">
        <v>0</v>
      </c>
      <c r="W8" s="4">
        <v>0</v>
      </c>
      <c r="X8" s="4">
        <f t="shared" si="0"/>
        <v>0</v>
      </c>
      <c r="Y8" s="4">
        <f t="shared" si="1"/>
        <v>20</v>
      </c>
      <c r="Z8" s="4">
        <v>0</v>
      </c>
      <c r="AA8" s="4">
        <f t="shared" si="2"/>
        <v>100</v>
      </c>
      <c r="AB8" s="5"/>
      <c r="AC8" s="5"/>
      <c r="AD8" s="5">
        <f t="shared" si="3"/>
        <v>0</v>
      </c>
      <c r="AF8" t="s">
        <v>233</v>
      </c>
      <c r="AG8" t="s">
        <v>233</v>
      </c>
      <c r="AK8" s="5"/>
      <c r="AO8" s="5"/>
      <c r="AP8" s="6"/>
      <c r="AW8" s="17"/>
      <c r="AZ8" t="s">
        <v>281</v>
      </c>
      <c r="BF8" t="s">
        <v>233</v>
      </c>
      <c r="BH8" s="5">
        <v>120000</v>
      </c>
    </row>
    <row r="9" spans="1:61" x14ac:dyDescent="0.2">
      <c r="A9" s="12">
        <v>44077</v>
      </c>
      <c r="B9" s="22" t="s">
        <v>555</v>
      </c>
      <c r="C9" t="s">
        <v>554</v>
      </c>
      <c r="D9" t="s">
        <v>411</v>
      </c>
      <c r="E9" t="s">
        <v>553</v>
      </c>
      <c r="F9" s="4">
        <v>58</v>
      </c>
      <c r="G9" t="s">
        <v>552</v>
      </c>
      <c r="I9" t="s">
        <v>392</v>
      </c>
      <c r="J9" t="s">
        <v>551</v>
      </c>
      <c r="P9" s="4">
        <v>58</v>
      </c>
      <c r="Q9" s="4">
        <v>0</v>
      </c>
      <c r="R9" s="4">
        <v>0</v>
      </c>
      <c r="S9" s="4">
        <v>0</v>
      </c>
      <c r="T9" s="4">
        <v>58</v>
      </c>
      <c r="U9" s="4">
        <v>0</v>
      </c>
      <c r="V9" s="4"/>
      <c r="W9" s="4"/>
      <c r="X9" s="4">
        <f t="shared" si="0"/>
        <v>58</v>
      </c>
      <c r="Y9" s="4">
        <f t="shared" si="1"/>
        <v>11.6</v>
      </c>
      <c r="Z9" s="4">
        <v>0</v>
      </c>
      <c r="AA9" s="4">
        <f t="shared" si="2"/>
        <v>58</v>
      </c>
      <c r="AB9" s="5"/>
      <c r="AC9" s="5"/>
      <c r="AD9" s="5">
        <f t="shared" si="3"/>
        <v>0</v>
      </c>
      <c r="AF9" t="s">
        <v>233</v>
      </c>
      <c r="AG9" t="s">
        <v>233</v>
      </c>
      <c r="AK9" s="5"/>
      <c r="AO9" s="5"/>
      <c r="AP9" s="18"/>
      <c r="AQ9" s="14"/>
      <c r="AR9" s="14"/>
      <c r="AS9" s="14"/>
      <c r="AT9" s="14"/>
      <c r="AU9" s="13"/>
      <c r="AX9" s="5"/>
      <c r="AY9" s="5"/>
      <c r="AZ9" s="5"/>
      <c r="BA9" s="5"/>
      <c r="BF9" t="s">
        <v>233</v>
      </c>
      <c r="BH9" s="5"/>
    </row>
    <row r="10" spans="1:61" x14ac:dyDescent="0.2">
      <c r="A10" s="12">
        <v>42138</v>
      </c>
      <c r="B10" t="s">
        <v>422</v>
      </c>
      <c r="C10" t="s">
        <v>419</v>
      </c>
      <c r="D10" t="s">
        <v>411</v>
      </c>
      <c r="E10" t="s">
        <v>20</v>
      </c>
      <c r="F10" s="4">
        <v>206</v>
      </c>
      <c r="G10" t="s">
        <v>6</v>
      </c>
      <c r="H10" t="s">
        <v>155</v>
      </c>
      <c r="I10" t="s">
        <v>391</v>
      </c>
      <c r="J10" s="23" t="s">
        <v>130</v>
      </c>
      <c r="K10" t="s">
        <v>130</v>
      </c>
      <c r="L10" t="s">
        <v>303</v>
      </c>
      <c r="P10" s="4">
        <v>206</v>
      </c>
      <c r="Q10" s="4"/>
      <c r="R10" s="4"/>
      <c r="S10" s="4">
        <v>206</v>
      </c>
      <c r="T10" s="4">
        <v>0</v>
      </c>
      <c r="U10" s="4">
        <v>0</v>
      </c>
      <c r="V10" s="4">
        <v>0</v>
      </c>
      <c r="W10" s="4">
        <v>0</v>
      </c>
      <c r="X10" s="4">
        <f t="shared" si="0"/>
        <v>0</v>
      </c>
      <c r="Y10" s="4">
        <f t="shared" si="1"/>
        <v>41.2</v>
      </c>
      <c r="Z10" s="4">
        <v>0</v>
      </c>
      <c r="AA10" s="4">
        <f t="shared" si="2"/>
        <v>206</v>
      </c>
      <c r="AB10" s="5">
        <v>0</v>
      </c>
      <c r="AC10" s="5"/>
      <c r="AD10" s="5">
        <f t="shared" si="3"/>
        <v>0</v>
      </c>
      <c r="AF10" t="s">
        <v>233</v>
      </c>
      <c r="AG10" t="s">
        <v>233</v>
      </c>
      <c r="AK10" s="5"/>
      <c r="AO10" s="5">
        <v>29000000</v>
      </c>
      <c r="AP10" s="18">
        <v>75000000</v>
      </c>
      <c r="AW10" s="17"/>
      <c r="AZ10" s="5">
        <v>109995</v>
      </c>
      <c r="BA10" s="5"/>
      <c r="BB10" t="s">
        <v>418</v>
      </c>
      <c r="BF10" t="s">
        <v>282</v>
      </c>
      <c r="BH10" s="5">
        <v>322800</v>
      </c>
    </row>
    <row r="11" spans="1:61" x14ac:dyDescent="0.2">
      <c r="A11" s="12">
        <v>42138</v>
      </c>
      <c r="B11" t="s">
        <v>422</v>
      </c>
      <c r="C11" t="s">
        <v>420</v>
      </c>
      <c r="D11" t="s">
        <v>411</v>
      </c>
      <c r="E11" t="s">
        <v>20</v>
      </c>
      <c r="F11" s="4">
        <v>163</v>
      </c>
      <c r="G11" t="s">
        <v>6</v>
      </c>
      <c r="H11" t="s">
        <v>155</v>
      </c>
      <c r="I11" t="s">
        <v>391</v>
      </c>
      <c r="J11" s="23" t="s">
        <v>130</v>
      </c>
      <c r="K11" t="s">
        <v>130</v>
      </c>
      <c r="L11" t="s">
        <v>303</v>
      </c>
      <c r="P11" s="4">
        <v>163</v>
      </c>
      <c r="Q11" s="4"/>
      <c r="R11" s="4"/>
      <c r="S11" s="4">
        <v>163</v>
      </c>
      <c r="T11" s="4">
        <v>0</v>
      </c>
      <c r="U11" s="4">
        <v>0</v>
      </c>
      <c r="V11" s="4">
        <v>0</v>
      </c>
      <c r="W11" s="4">
        <v>0</v>
      </c>
      <c r="X11" s="4">
        <f t="shared" si="0"/>
        <v>0</v>
      </c>
      <c r="Y11" s="4">
        <f t="shared" si="1"/>
        <v>32.599999999999994</v>
      </c>
      <c r="Z11" s="4">
        <v>0</v>
      </c>
      <c r="AA11" s="4">
        <f t="shared" si="2"/>
        <v>163</v>
      </c>
      <c r="AB11" s="5"/>
      <c r="AC11" s="5"/>
      <c r="AD11" s="5">
        <f t="shared" si="3"/>
        <v>0</v>
      </c>
      <c r="AF11" t="s">
        <v>233</v>
      </c>
      <c r="AG11" t="s">
        <v>233</v>
      </c>
      <c r="AK11" s="5"/>
      <c r="AO11" s="5">
        <v>25000000</v>
      </c>
      <c r="AP11" s="5"/>
      <c r="AW11" s="17"/>
      <c r="AZ11" s="5">
        <v>109995</v>
      </c>
      <c r="BA11" s="5"/>
      <c r="BB11" t="s">
        <v>424</v>
      </c>
      <c r="BF11" t="s">
        <v>233</v>
      </c>
      <c r="BH11" s="5"/>
    </row>
    <row r="12" spans="1:61" x14ac:dyDescent="0.2">
      <c r="A12" s="12">
        <v>42138</v>
      </c>
      <c r="B12" t="s">
        <v>422</v>
      </c>
      <c r="C12" t="s">
        <v>421</v>
      </c>
      <c r="D12" t="s">
        <v>411</v>
      </c>
      <c r="E12" t="s">
        <v>20</v>
      </c>
      <c r="F12" s="4">
        <v>224</v>
      </c>
      <c r="G12" t="s">
        <v>6</v>
      </c>
      <c r="H12" t="s">
        <v>155</v>
      </c>
      <c r="I12" t="s">
        <v>491</v>
      </c>
      <c r="J12" s="23" t="s">
        <v>130</v>
      </c>
      <c r="K12" t="s">
        <v>130</v>
      </c>
      <c r="L12" t="s">
        <v>303</v>
      </c>
      <c r="O12" t="s">
        <v>423</v>
      </c>
      <c r="P12" s="4">
        <v>224</v>
      </c>
      <c r="Q12" s="4"/>
      <c r="R12" s="4"/>
      <c r="S12" s="4">
        <v>224</v>
      </c>
      <c r="T12" s="4">
        <v>0</v>
      </c>
      <c r="U12" s="4">
        <v>0</v>
      </c>
      <c r="V12" s="4">
        <v>0</v>
      </c>
      <c r="W12" s="4">
        <v>0</v>
      </c>
      <c r="X12" s="4">
        <f t="shared" si="0"/>
        <v>0</v>
      </c>
      <c r="Y12" s="4">
        <f t="shared" si="1"/>
        <v>44.800000000000004</v>
      </c>
      <c r="Z12" s="4">
        <v>0</v>
      </c>
      <c r="AA12" s="4">
        <f t="shared" si="2"/>
        <v>224</v>
      </c>
      <c r="AB12" s="5"/>
      <c r="AC12" s="5"/>
      <c r="AD12" s="5">
        <f t="shared" si="3"/>
        <v>0</v>
      </c>
      <c r="AF12" t="s">
        <v>233</v>
      </c>
      <c r="AG12" t="s">
        <v>233</v>
      </c>
      <c r="AK12" s="5"/>
      <c r="AO12" s="5">
        <v>32500000</v>
      </c>
      <c r="AP12" s="5"/>
      <c r="AW12" s="17"/>
      <c r="AZ12" s="5">
        <v>109995</v>
      </c>
      <c r="BA12" s="5"/>
      <c r="BB12" t="s">
        <v>424</v>
      </c>
      <c r="BF12" t="s">
        <v>233</v>
      </c>
      <c r="BH12" s="5"/>
    </row>
    <row r="13" spans="1:61" ht="16" x14ac:dyDescent="0.2">
      <c r="A13" s="12">
        <v>42558</v>
      </c>
      <c r="B13" t="s">
        <v>428</v>
      </c>
      <c r="C13" t="s">
        <v>22</v>
      </c>
      <c r="D13" t="s">
        <v>427</v>
      </c>
      <c r="E13" t="s">
        <v>23</v>
      </c>
      <c r="F13" s="4">
        <v>188</v>
      </c>
      <c r="G13" t="s">
        <v>6</v>
      </c>
      <c r="H13" t="s">
        <v>25</v>
      </c>
      <c r="I13" t="s">
        <v>391</v>
      </c>
      <c r="J13" s="23" t="s">
        <v>304</v>
      </c>
      <c r="K13" t="s">
        <v>131</v>
      </c>
      <c r="L13" t="s">
        <v>5</v>
      </c>
      <c r="N13" t="s">
        <v>319</v>
      </c>
      <c r="O13" t="s">
        <v>425</v>
      </c>
      <c r="P13" s="4">
        <v>188</v>
      </c>
      <c r="Q13" s="4"/>
      <c r="R13" s="4"/>
      <c r="S13" s="4">
        <v>188</v>
      </c>
      <c r="T13" s="4">
        <v>0</v>
      </c>
      <c r="U13" s="4">
        <v>0</v>
      </c>
      <c r="V13" s="4">
        <v>0</v>
      </c>
      <c r="W13" s="4">
        <v>0</v>
      </c>
      <c r="X13" s="4">
        <f t="shared" si="0"/>
        <v>0</v>
      </c>
      <c r="Y13" s="4">
        <f t="shared" si="1"/>
        <v>37.599999999999994</v>
      </c>
      <c r="Z13" s="4">
        <v>0</v>
      </c>
      <c r="AA13" s="4">
        <f t="shared" si="2"/>
        <v>188</v>
      </c>
      <c r="AB13" s="5"/>
      <c r="AC13" s="5">
        <v>327627</v>
      </c>
      <c r="AD13" s="5">
        <f t="shared" si="3"/>
        <v>327627</v>
      </c>
      <c r="AE13" t="s">
        <v>267</v>
      </c>
      <c r="AF13" t="s">
        <v>233</v>
      </c>
      <c r="AG13" t="s">
        <v>233</v>
      </c>
      <c r="AK13" s="5"/>
      <c r="AO13" s="5"/>
      <c r="AP13" s="18"/>
      <c r="AW13" s="17"/>
      <c r="AZ13" s="5">
        <v>228278</v>
      </c>
      <c r="BA13" s="5"/>
      <c r="BB13" t="s">
        <v>283</v>
      </c>
      <c r="BF13" t="s">
        <v>234</v>
      </c>
      <c r="BG13" s="31" t="s">
        <v>944</v>
      </c>
      <c r="BH13" s="5">
        <v>603600</v>
      </c>
    </row>
    <row r="14" spans="1:61" x14ac:dyDescent="0.2">
      <c r="A14" s="12">
        <v>42558</v>
      </c>
      <c r="B14" t="s">
        <v>426</v>
      </c>
      <c r="C14" t="s">
        <v>125</v>
      </c>
      <c r="D14" t="s">
        <v>427</v>
      </c>
      <c r="E14" t="s">
        <v>23</v>
      </c>
      <c r="F14" s="4">
        <v>318</v>
      </c>
      <c r="G14" t="s">
        <v>381</v>
      </c>
      <c r="H14" t="s">
        <v>945</v>
      </c>
      <c r="I14" t="s">
        <v>491</v>
      </c>
      <c r="J14" s="23" t="s">
        <v>304</v>
      </c>
      <c r="K14" t="s">
        <v>131</v>
      </c>
      <c r="L14" t="s">
        <v>304</v>
      </c>
      <c r="N14" t="s">
        <v>319</v>
      </c>
      <c r="O14" t="s">
        <v>425</v>
      </c>
      <c r="P14" s="4">
        <v>318</v>
      </c>
      <c r="Q14" s="4"/>
      <c r="R14" s="4"/>
      <c r="S14" s="4">
        <v>318</v>
      </c>
      <c r="T14" s="4">
        <v>0</v>
      </c>
      <c r="U14" s="4">
        <v>0</v>
      </c>
      <c r="V14" s="4">
        <v>0</v>
      </c>
      <c r="W14" s="4">
        <v>0</v>
      </c>
      <c r="X14" s="4">
        <f t="shared" si="0"/>
        <v>0</v>
      </c>
      <c r="Y14" s="4">
        <f t="shared" si="1"/>
        <v>63.6</v>
      </c>
      <c r="Z14" s="4">
        <v>0</v>
      </c>
      <c r="AA14" s="4">
        <f t="shared" si="2"/>
        <v>318</v>
      </c>
      <c r="AB14" s="5"/>
      <c r="AC14" s="5">
        <v>525373</v>
      </c>
      <c r="AD14" s="5">
        <f t="shared" si="3"/>
        <v>525373</v>
      </c>
      <c r="AE14" t="s">
        <v>267</v>
      </c>
      <c r="AF14" t="s">
        <v>233</v>
      </c>
      <c r="AG14" t="s">
        <v>233</v>
      </c>
      <c r="AK14" s="5"/>
      <c r="AO14" s="5"/>
      <c r="AP14" s="5"/>
      <c r="AW14" s="17"/>
      <c r="AZ14" s="5"/>
      <c r="BA14" s="5"/>
      <c r="BF14" t="s">
        <v>234</v>
      </c>
      <c r="BG14" t="s">
        <v>946</v>
      </c>
      <c r="BH14" s="5"/>
    </row>
    <row r="15" spans="1:61" x14ac:dyDescent="0.2">
      <c r="A15" s="12">
        <v>41109</v>
      </c>
      <c r="B15" t="s">
        <v>1014</v>
      </c>
      <c r="C15" t="s">
        <v>1013</v>
      </c>
      <c r="D15" t="s">
        <v>427</v>
      </c>
      <c r="E15" t="s">
        <v>1016</v>
      </c>
      <c r="F15" s="4">
        <v>327</v>
      </c>
      <c r="G15" t="s">
        <v>381</v>
      </c>
      <c r="H15" t="s">
        <v>923</v>
      </c>
      <c r="I15" t="s">
        <v>391</v>
      </c>
      <c r="J15" t="s">
        <v>5</v>
      </c>
      <c r="L15" t="s">
        <v>1015</v>
      </c>
      <c r="P15" s="4">
        <v>327</v>
      </c>
      <c r="Q15" s="4">
        <v>0</v>
      </c>
      <c r="R15" s="4">
        <v>327</v>
      </c>
      <c r="S15" s="4">
        <v>327</v>
      </c>
      <c r="T15" s="4">
        <v>0</v>
      </c>
      <c r="U15" s="4">
        <v>0</v>
      </c>
      <c r="V15" s="4">
        <v>0</v>
      </c>
      <c r="W15" s="4">
        <v>0</v>
      </c>
      <c r="X15" s="4">
        <f t="shared" si="0"/>
        <v>0</v>
      </c>
      <c r="Y15" s="4">
        <f t="shared" si="1"/>
        <v>65.400000000000006</v>
      </c>
      <c r="Z15" s="4">
        <v>0</v>
      </c>
      <c r="AA15" s="4">
        <f t="shared" si="2"/>
        <v>327</v>
      </c>
      <c r="AB15" s="5">
        <v>0</v>
      </c>
      <c r="AC15" s="5">
        <v>200000</v>
      </c>
      <c r="AD15" s="5">
        <f t="shared" si="3"/>
        <v>200000</v>
      </c>
      <c r="AE15" t="s">
        <v>1017</v>
      </c>
      <c r="AF15" t="s">
        <v>233</v>
      </c>
      <c r="AG15" t="s">
        <v>233</v>
      </c>
      <c r="AK15" s="5"/>
      <c r="AO15" s="5">
        <v>24000000</v>
      </c>
      <c r="AP15" s="18"/>
      <c r="AQ15" s="14"/>
      <c r="AR15" s="14"/>
      <c r="AS15" s="14"/>
      <c r="AT15" s="14"/>
      <c r="AU15" s="13"/>
      <c r="AV15" s="13"/>
      <c r="AW15" s="17"/>
      <c r="AX15" s="5"/>
      <c r="AY15" s="5"/>
      <c r="AZ15" s="5"/>
      <c r="BA15" s="5"/>
      <c r="BF15" t="s">
        <v>233</v>
      </c>
      <c r="BH15" s="5"/>
    </row>
    <row r="16" spans="1:61" x14ac:dyDescent="0.2">
      <c r="A16" s="12">
        <v>42502</v>
      </c>
      <c r="B16" s="22" t="s">
        <v>596</v>
      </c>
      <c r="C16" t="s">
        <v>1076</v>
      </c>
      <c r="D16" t="s">
        <v>446</v>
      </c>
      <c r="E16" t="s">
        <v>447</v>
      </c>
      <c r="F16" s="4">
        <v>349</v>
      </c>
      <c r="G16" t="s">
        <v>381</v>
      </c>
      <c r="H16" t="s">
        <v>1042</v>
      </c>
      <c r="I16" t="s">
        <v>391</v>
      </c>
      <c r="J16" s="23" t="s">
        <v>450</v>
      </c>
      <c r="K16" t="s">
        <v>449</v>
      </c>
      <c r="L16" t="s">
        <v>5</v>
      </c>
      <c r="M16" s="23" t="s">
        <v>450</v>
      </c>
      <c r="N16" t="s">
        <v>448</v>
      </c>
      <c r="P16" s="4">
        <v>349</v>
      </c>
      <c r="Q16" s="4"/>
      <c r="R16" s="4"/>
      <c r="S16" s="4">
        <v>349</v>
      </c>
      <c r="T16" s="4">
        <v>0</v>
      </c>
      <c r="U16" s="4">
        <v>0</v>
      </c>
      <c r="V16" s="4">
        <v>0</v>
      </c>
      <c r="W16" s="4">
        <v>0</v>
      </c>
      <c r="X16" s="4">
        <f t="shared" si="0"/>
        <v>0</v>
      </c>
      <c r="Y16" s="4">
        <f t="shared" si="1"/>
        <v>69.800000000000011</v>
      </c>
      <c r="Z16" s="4">
        <v>0</v>
      </c>
      <c r="AA16" s="4">
        <f t="shared" si="2"/>
        <v>349</v>
      </c>
      <c r="AB16" s="5"/>
      <c r="AC16" s="5">
        <v>1410196</v>
      </c>
      <c r="AD16" s="5">
        <f t="shared" si="3"/>
        <v>1410196</v>
      </c>
      <c r="AF16" t="s">
        <v>234</v>
      </c>
      <c r="AG16" t="s">
        <v>234</v>
      </c>
      <c r="AH16" t="s">
        <v>448</v>
      </c>
      <c r="AI16" t="s">
        <v>250</v>
      </c>
      <c r="AJ16" t="s">
        <v>948</v>
      </c>
      <c r="AK16" s="5"/>
      <c r="AO16" s="5"/>
      <c r="AP16" s="18">
        <v>49000000</v>
      </c>
      <c r="AW16" s="17"/>
      <c r="AZ16" s="5">
        <v>113036</v>
      </c>
      <c r="BA16" s="5"/>
      <c r="BB16" t="s">
        <v>947</v>
      </c>
      <c r="BC16" t="s">
        <v>454</v>
      </c>
      <c r="BD16" t="s">
        <v>455</v>
      </c>
      <c r="BE16" t="s">
        <v>456</v>
      </c>
      <c r="BF16" t="s">
        <v>234</v>
      </c>
      <c r="BG16" t="s">
        <v>947</v>
      </c>
      <c r="BH16" s="5">
        <v>420000</v>
      </c>
    </row>
    <row r="17" spans="1:60" x14ac:dyDescent="0.2">
      <c r="A17" s="12">
        <v>43783</v>
      </c>
      <c r="B17" t="s">
        <v>530</v>
      </c>
      <c r="C17" t="s">
        <v>531</v>
      </c>
      <c r="D17" t="s">
        <v>427</v>
      </c>
      <c r="E17" t="s">
        <v>532</v>
      </c>
      <c r="F17" s="4">
        <v>290</v>
      </c>
      <c r="G17" t="s">
        <v>381</v>
      </c>
      <c r="I17" t="s">
        <v>534</v>
      </c>
      <c r="J17" t="s">
        <v>1033</v>
      </c>
      <c r="L17" t="s">
        <v>516</v>
      </c>
      <c r="O17" t="s">
        <v>533</v>
      </c>
      <c r="P17" s="4">
        <v>290</v>
      </c>
      <c r="Q17" s="4">
        <v>0</v>
      </c>
      <c r="R17" s="4">
        <v>290</v>
      </c>
      <c r="S17" s="4">
        <v>290</v>
      </c>
      <c r="T17" s="4">
        <v>0</v>
      </c>
      <c r="U17" s="4">
        <v>0</v>
      </c>
      <c r="V17" s="4">
        <v>0</v>
      </c>
      <c r="W17" s="4">
        <v>0</v>
      </c>
      <c r="X17" s="4">
        <f t="shared" si="0"/>
        <v>0</v>
      </c>
      <c r="Y17" s="4">
        <f t="shared" si="1"/>
        <v>58</v>
      </c>
      <c r="Z17" s="4">
        <v>0</v>
      </c>
      <c r="AA17" s="4">
        <f t="shared" si="2"/>
        <v>290</v>
      </c>
      <c r="AB17" s="5"/>
      <c r="AC17" s="5">
        <v>1300000</v>
      </c>
      <c r="AD17" s="5">
        <f t="shared" si="3"/>
        <v>1300000</v>
      </c>
      <c r="AF17" t="s">
        <v>234</v>
      </c>
      <c r="AG17" t="s">
        <v>234</v>
      </c>
      <c r="AH17" t="s">
        <v>897</v>
      </c>
      <c r="AI17" t="s">
        <v>896</v>
      </c>
      <c r="AJ17" t="s">
        <v>898</v>
      </c>
      <c r="AK17" s="5"/>
      <c r="AO17" s="5">
        <v>75000000</v>
      </c>
      <c r="AP17" s="18"/>
      <c r="AQ17" s="14"/>
      <c r="AR17" s="14"/>
      <c r="AS17" s="14"/>
      <c r="AT17" s="14"/>
      <c r="AU17" s="13"/>
      <c r="AX17" s="5"/>
      <c r="AY17" s="5"/>
      <c r="AZ17" s="5"/>
      <c r="BA17" s="5"/>
      <c r="BF17" t="s">
        <v>233</v>
      </c>
      <c r="BH17" s="5"/>
    </row>
    <row r="18" spans="1:60" x14ac:dyDescent="0.2">
      <c r="A18" s="12">
        <v>43139</v>
      </c>
      <c r="B18" s="22" t="s">
        <v>858</v>
      </c>
      <c r="C18" t="s">
        <v>818</v>
      </c>
      <c r="D18" t="s">
        <v>13</v>
      </c>
      <c r="E18" t="s">
        <v>863</v>
      </c>
      <c r="F18" s="4">
        <v>155</v>
      </c>
      <c r="G18" t="s">
        <v>381</v>
      </c>
      <c r="H18" t="s">
        <v>1081</v>
      </c>
      <c r="I18" t="s">
        <v>491</v>
      </c>
      <c r="J18" s="23" t="s">
        <v>819</v>
      </c>
      <c r="K18" t="s">
        <v>856</v>
      </c>
      <c r="L18" t="s">
        <v>820</v>
      </c>
      <c r="M18" t="s">
        <v>862</v>
      </c>
      <c r="O18" t="s">
        <v>859</v>
      </c>
      <c r="P18" s="4">
        <v>155</v>
      </c>
      <c r="Q18" s="4">
        <v>0</v>
      </c>
      <c r="R18" s="4">
        <v>155</v>
      </c>
      <c r="S18" s="4">
        <v>155</v>
      </c>
      <c r="T18" s="4">
        <v>0</v>
      </c>
      <c r="U18" s="4">
        <v>0</v>
      </c>
      <c r="V18" s="4">
        <v>0</v>
      </c>
      <c r="W18" s="4">
        <v>0</v>
      </c>
      <c r="X18" s="4">
        <f t="shared" si="0"/>
        <v>0</v>
      </c>
      <c r="Y18" s="4">
        <f t="shared" si="1"/>
        <v>31</v>
      </c>
      <c r="Z18" s="4">
        <v>0</v>
      </c>
      <c r="AA18" s="4">
        <f t="shared" si="2"/>
        <v>155</v>
      </c>
      <c r="AB18" s="5">
        <v>550000</v>
      </c>
      <c r="AC18" s="5"/>
      <c r="AD18" s="5">
        <f t="shared" si="3"/>
        <v>550000</v>
      </c>
      <c r="AF18" t="s">
        <v>234</v>
      </c>
      <c r="AG18" t="s">
        <v>234</v>
      </c>
      <c r="AH18" t="s">
        <v>860</v>
      </c>
      <c r="AI18" t="s">
        <v>861</v>
      </c>
      <c r="AJ18" t="s">
        <v>857</v>
      </c>
      <c r="AK18" s="5"/>
      <c r="AO18" s="5">
        <v>65000000</v>
      </c>
      <c r="AP18" s="18"/>
      <c r="AQ18" s="14"/>
      <c r="AR18" s="14"/>
      <c r="AS18" s="14"/>
      <c r="AT18" s="14"/>
      <c r="AU18" s="13"/>
      <c r="AV18" s="13"/>
      <c r="AW18" s="17"/>
      <c r="AX18" s="5"/>
      <c r="AY18" s="5"/>
      <c r="AZ18" s="5">
        <v>239950</v>
      </c>
      <c r="BA18" s="5"/>
      <c r="BB18" t="s">
        <v>864</v>
      </c>
      <c r="BF18" t="s">
        <v>234</v>
      </c>
      <c r="BG18" t="s">
        <v>864</v>
      </c>
      <c r="BH18" s="5"/>
    </row>
    <row r="19" spans="1:60" x14ac:dyDescent="0.2">
      <c r="A19" s="12">
        <v>42551</v>
      </c>
      <c r="B19" t="s">
        <v>433</v>
      </c>
      <c r="C19" t="s">
        <v>465</v>
      </c>
      <c r="D19" t="s">
        <v>438</v>
      </c>
      <c r="E19" t="s">
        <v>434</v>
      </c>
      <c r="F19" s="4">
        <v>64</v>
      </c>
      <c r="G19" t="s">
        <v>6</v>
      </c>
      <c r="H19" t="s">
        <v>25</v>
      </c>
      <c r="I19" t="s">
        <v>391</v>
      </c>
      <c r="J19" t="s">
        <v>27</v>
      </c>
      <c r="K19" t="s">
        <v>431</v>
      </c>
      <c r="L19" t="s">
        <v>430</v>
      </c>
      <c r="O19" t="s">
        <v>432</v>
      </c>
      <c r="P19" s="4">
        <v>64</v>
      </c>
      <c r="Q19" s="4"/>
      <c r="R19" s="4"/>
      <c r="S19" s="4">
        <v>64</v>
      </c>
      <c r="T19" s="4">
        <v>0</v>
      </c>
      <c r="U19" s="4">
        <v>0</v>
      </c>
      <c r="V19" s="4">
        <v>0</v>
      </c>
      <c r="W19" s="4">
        <v>0</v>
      </c>
      <c r="X19" s="4">
        <f t="shared" si="0"/>
        <v>0</v>
      </c>
      <c r="Y19" s="4">
        <f t="shared" si="1"/>
        <v>12.8</v>
      </c>
      <c r="Z19" s="4">
        <v>0</v>
      </c>
      <c r="AA19" s="4">
        <f t="shared" si="2"/>
        <v>64</v>
      </c>
      <c r="AB19" s="5"/>
      <c r="AC19" s="5">
        <v>64000</v>
      </c>
      <c r="AD19" s="5">
        <f t="shared" si="3"/>
        <v>64000</v>
      </c>
      <c r="AE19" t="s">
        <v>268</v>
      </c>
      <c r="AF19" t="s">
        <v>233</v>
      </c>
      <c r="AG19" t="s">
        <v>233</v>
      </c>
      <c r="AK19" s="5"/>
      <c r="AO19" s="5">
        <v>15000000</v>
      </c>
      <c r="AP19" s="18"/>
      <c r="AW19" s="17"/>
      <c r="AZ19" s="5" t="s">
        <v>281</v>
      </c>
      <c r="BA19" s="5"/>
      <c r="BF19" t="s">
        <v>234</v>
      </c>
      <c r="BG19" t="s">
        <v>429</v>
      </c>
      <c r="BH19" s="5">
        <v>76800</v>
      </c>
    </row>
    <row r="20" spans="1:60" x14ac:dyDescent="0.2">
      <c r="A20" s="12">
        <v>42082</v>
      </c>
      <c r="B20" t="s">
        <v>949</v>
      </c>
      <c r="C20" t="s">
        <v>28</v>
      </c>
      <c r="D20" t="s">
        <v>438</v>
      </c>
      <c r="E20" t="s">
        <v>29</v>
      </c>
      <c r="F20" s="4">
        <v>466</v>
      </c>
      <c r="G20" t="s">
        <v>381</v>
      </c>
      <c r="H20" t="s">
        <v>30</v>
      </c>
      <c r="I20" t="s">
        <v>491</v>
      </c>
      <c r="J20" t="s">
        <v>748</v>
      </c>
      <c r="K20" t="s">
        <v>436</v>
      </c>
      <c r="L20" t="s">
        <v>437</v>
      </c>
      <c r="M20" t="s">
        <v>435</v>
      </c>
      <c r="O20" t="s">
        <v>439</v>
      </c>
      <c r="P20" s="4">
        <v>466</v>
      </c>
      <c r="Q20" s="4"/>
      <c r="R20" s="4">
        <v>466</v>
      </c>
      <c r="S20" s="4">
        <v>466</v>
      </c>
      <c r="T20" s="4">
        <v>0</v>
      </c>
      <c r="U20" s="4">
        <v>0</v>
      </c>
      <c r="V20" s="4">
        <v>0</v>
      </c>
      <c r="W20" s="4">
        <v>0</v>
      </c>
      <c r="X20" s="4">
        <f t="shared" si="0"/>
        <v>0</v>
      </c>
      <c r="Y20" s="4">
        <f t="shared" si="1"/>
        <v>93.2</v>
      </c>
      <c r="Z20" s="4">
        <v>0</v>
      </c>
      <c r="AA20" s="4">
        <f t="shared" si="2"/>
        <v>466</v>
      </c>
      <c r="AB20" s="5">
        <v>0</v>
      </c>
      <c r="AC20" s="5"/>
      <c r="AD20" s="5">
        <f t="shared" si="3"/>
        <v>0</v>
      </c>
      <c r="AF20" t="s">
        <v>234</v>
      </c>
      <c r="AG20" t="s">
        <v>234</v>
      </c>
      <c r="AH20" t="s">
        <v>238</v>
      </c>
      <c r="AI20" t="s">
        <v>239</v>
      </c>
      <c r="AJ20" t="s">
        <v>240</v>
      </c>
      <c r="AK20" s="5"/>
      <c r="AO20" s="5">
        <v>128000000</v>
      </c>
      <c r="AP20" s="18">
        <v>128000000</v>
      </c>
      <c r="AW20" s="17"/>
      <c r="AZ20" s="5" t="s">
        <v>281</v>
      </c>
      <c r="BA20" s="5"/>
      <c r="BC20">
        <v>1000</v>
      </c>
      <c r="BF20" t="s">
        <v>233</v>
      </c>
      <c r="BH20" s="5">
        <v>549600</v>
      </c>
    </row>
    <row r="21" spans="1:60" x14ac:dyDescent="0.2">
      <c r="A21" s="12">
        <v>42971</v>
      </c>
      <c r="B21" t="s">
        <v>442</v>
      </c>
      <c r="C21" t="s">
        <v>1070</v>
      </c>
      <c r="D21" t="s">
        <v>438</v>
      </c>
      <c r="E21" t="s">
        <v>31</v>
      </c>
      <c r="F21" s="4">
        <v>756</v>
      </c>
      <c r="G21" t="s">
        <v>33</v>
      </c>
      <c r="H21" t="s">
        <v>1026</v>
      </c>
      <c r="I21" t="s">
        <v>491</v>
      </c>
      <c r="J21" t="s">
        <v>32</v>
      </c>
      <c r="N21" t="s">
        <v>1071</v>
      </c>
      <c r="P21" s="4">
        <v>756</v>
      </c>
      <c r="Q21" s="4"/>
      <c r="R21" s="4"/>
      <c r="S21" s="4">
        <v>756</v>
      </c>
      <c r="T21" s="4">
        <v>0</v>
      </c>
      <c r="U21" s="4">
        <v>0</v>
      </c>
      <c r="V21" s="4">
        <v>0</v>
      </c>
      <c r="W21" s="4">
        <v>0</v>
      </c>
      <c r="X21" s="4">
        <f t="shared" si="0"/>
        <v>0</v>
      </c>
      <c r="Y21" s="4">
        <f t="shared" si="1"/>
        <v>151.19999999999999</v>
      </c>
      <c r="Z21" s="4">
        <v>0</v>
      </c>
      <c r="AA21" s="4">
        <f t="shared" si="2"/>
        <v>756</v>
      </c>
      <c r="AB21" s="5"/>
      <c r="AC21" s="5">
        <v>250000</v>
      </c>
      <c r="AD21" s="5">
        <f t="shared" si="3"/>
        <v>250000</v>
      </c>
      <c r="AE21" s="28" t="s">
        <v>269</v>
      </c>
      <c r="AF21" t="s">
        <v>234</v>
      </c>
      <c r="AG21" t="s">
        <v>234</v>
      </c>
      <c r="AH21" t="s">
        <v>368</v>
      </c>
      <c r="AI21" t="s">
        <v>242</v>
      </c>
      <c r="AJ21" t="s">
        <v>243</v>
      </c>
      <c r="AK21" s="5"/>
      <c r="AO21" s="5">
        <v>235000000</v>
      </c>
      <c r="AP21" s="18">
        <v>235000000</v>
      </c>
      <c r="AW21" s="17"/>
      <c r="AZ21" s="5">
        <v>200000</v>
      </c>
      <c r="BA21" s="5"/>
      <c r="BB21" t="s">
        <v>284</v>
      </c>
      <c r="BF21" t="s">
        <v>234</v>
      </c>
      <c r="BH21" s="5">
        <v>907200</v>
      </c>
    </row>
    <row r="22" spans="1:60" x14ac:dyDescent="0.2">
      <c r="A22" s="12">
        <v>43565</v>
      </c>
      <c r="B22" t="s">
        <v>177</v>
      </c>
      <c r="C22" t="s">
        <v>178</v>
      </c>
      <c r="D22" t="s">
        <v>471</v>
      </c>
      <c r="E22" t="s">
        <v>179</v>
      </c>
      <c r="F22" s="4">
        <v>355</v>
      </c>
      <c r="G22" t="s">
        <v>381</v>
      </c>
      <c r="H22" t="s">
        <v>1053</v>
      </c>
      <c r="I22" t="s">
        <v>491</v>
      </c>
      <c r="J22" t="s">
        <v>331</v>
      </c>
      <c r="K22" t="s">
        <v>332</v>
      </c>
      <c r="L22" t="s">
        <v>339</v>
      </c>
      <c r="P22" s="4">
        <v>355</v>
      </c>
      <c r="Q22" s="4">
        <v>0</v>
      </c>
      <c r="R22" s="4">
        <v>355</v>
      </c>
      <c r="S22" s="4">
        <f>Q22+R22</f>
        <v>355</v>
      </c>
      <c r="T22" s="4">
        <v>0</v>
      </c>
      <c r="U22" s="4">
        <v>0</v>
      </c>
      <c r="V22" s="4">
        <v>0</v>
      </c>
      <c r="W22" s="4">
        <v>0</v>
      </c>
      <c r="X22" s="4">
        <f t="shared" si="0"/>
        <v>0</v>
      </c>
      <c r="Y22" s="4">
        <f t="shared" si="1"/>
        <v>71</v>
      </c>
      <c r="Z22" s="4">
        <v>0</v>
      </c>
      <c r="AA22" s="4">
        <f t="shared" si="2"/>
        <v>355</v>
      </c>
      <c r="AB22" s="5">
        <v>1115000</v>
      </c>
      <c r="AC22" s="5"/>
      <c r="AD22" s="5">
        <f t="shared" si="3"/>
        <v>1115000</v>
      </c>
      <c r="AF22" t="s">
        <v>233</v>
      </c>
      <c r="AG22" t="s">
        <v>233</v>
      </c>
      <c r="AK22" s="5"/>
      <c r="AM22" t="s">
        <v>371</v>
      </c>
      <c r="AN22" t="s">
        <v>372</v>
      </c>
      <c r="AO22" s="5">
        <v>88060000</v>
      </c>
      <c r="AP22" s="5">
        <v>76520000</v>
      </c>
      <c r="AQ22" s="14">
        <v>11480000</v>
      </c>
      <c r="AR22" s="14">
        <f>279000/AW22</f>
        <v>265714.28571428568</v>
      </c>
      <c r="AS22" s="14">
        <v>2150000</v>
      </c>
      <c r="AT22" s="14">
        <v>2290000</v>
      </c>
      <c r="AU22" s="13">
        <f>AQ22/AP22</f>
        <v>0.15002613695765812</v>
      </c>
      <c r="AV22" s="13">
        <f>AQ22/AO22</f>
        <v>0.13036565977742448</v>
      </c>
      <c r="AW22" s="17">
        <v>1.05</v>
      </c>
      <c r="AX22" s="5">
        <f>AS22/AW22</f>
        <v>2047619.0476190476</v>
      </c>
      <c r="AY22" s="5">
        <f>AT22/AW22</f>
        <v>2180952.3809523811</v>
      </c>
      <c r="AZ22" s="5"/>
      <c r="BA22" s="5"/>
      <c r="BF22" t="s">
        <v>233</v>
      </c>
      <c r="BH22" s="5"/>
    </row>
    <row r="23" spans="1:60" x14ac:dyDescent="0.2">
      <c r="A23" s="12">
        <v>43273</v>
      </c>
      <c r="B23" t="s">
        <v>866</v>
      </c>
      <c r="C23" t="s">
        <v>830</v>
      </c>
      <c r="D23" t="s">
        <v>427</v>
      </c>
      <c r="E23" t="s">
        <v>867</v>
      </c>
      <c r="F23" s="4">
        <v>178</v>
      </c>
      <c r="G23" t="s">
        <v>6</v>
      </c>
      <c r="I23" t="s">
        <v>491</v>
      </c>
      <c r="J23" t="s">
        <v>143</v>
      </c>
      <c r="L23" t="s">
        <v>831</v>
      </c>
      <c r="M23" t="s">
        <v>574</v>
      </c>
      <c r="P23" s="4">
        <v>178</v>
      </c>
      <c r="Q23" s="4">
        <v>178</v>
      </c>
      <c r="R23" s="4">
        <v>0</v>
      </c>
      <c r="S23" s="4">
        <v>178</v>
      </c>
      <c r="T23" s="4">
        <v>0</v>
      </c>
      <c r="U23" s="4">
        <v>0</v>
      </c>
      <c r="V23" s="4">
        <v>0</v>
      </c>
      <c r="W23" s="4">
        <v>0</v>
      </c>
      <c r="X23" s="4">
        <f t="shared" si="0"/>
        <v>0</v>
      </c>
      <c r="Y23" s="4">
        <f t="shared" si="1"/>
        <v>35.6</v>
      </c>
      <c r="Z23" s="4">
        <v>0</v>
      </c>
      <c r="AA23" s="4">
        <f t="shared" si="2"/>
        <v>178</v>
      </c>
      <c r="AB23" s="5"/>
      <c r="AC23" s="5"/>
      <c r="AD23" s="5">
        <f t="shared" si="3"/>
        <v>0</v>
      </c>
      <c r="AF23" t="s">
        <v>233</v>
      </c>
      <c r="AG23" t="s">
        <v>233</v>
      </c>
      <c r="AK23" s="5">
        <v>7600000</v>
      </c>
      <c r="AL23" t="s">
        <v>865</v>
      </c>
      <c r="AO23" s="5">
        <v>41500000</v>
      </c>
      <c r="AP23" s="5"/>
      <c r="AQ23" s="14"/>
      <c r="AR23" s="14"/>
      <c r="AS23" s="14"/>
      <c r="AT23" s="14"/>
      <c r="AU23" s="13"/>
      <c r="AV23" s="13"/>
      <c r="AW23" s="17"/>
      <c r="AX23" s="5"/>
      <c r="AY23" s="5"/>
      <c r="AZ23" s="5">
        <v>170000</v>
      </c>
      <c r="BA23" s="5"/>
      <c r="BB23" t="s">
        <v>950</v>
      </c>
      <c r="BF23" t="s">
        <v>233</v>
      </c>
      <c r="BH23" s="5"/>
    </row>
    <row r="24" spans="1:60" x14ac:dyDescent="0.2">
      <c r="A24" s="12">
        <v>42985</v>
      </c>
      <c r="B24" s="22" t="s">
        <v>599</v>
      </c>
      <c r="C24" t="s">
        <v>907</v>
      </c>
      <c r="D24" t="s">
        <v>13</v>
      </c>
      <c r="E24" t="s">
        <v>668</v>
      </c>
      <c r="F24" s="4">
        <v>31</v>
      </c>
      <c r="G24" t="s">
        <v>6</v>
      </c>
      <c r="I24" t="s">
        <v>391</v>
      </c>
      <c r="J24" t="s">
        <v>908</v>
      </c>
      <c r="L24" t="s">
        <v>597</v>
      </c>
      <c r="M24" t="s">
        <v>908</v>
      </c>
      <c r="O24" t="s">
        <v>598</v>
      </c>
      <c r="P24" s="4">
        <v>31</v>
      </c>
      <c r="Q24" s="4"/>
      <c r="R24" s="4"/>
      <c r="S24" s="4">
        <v>31</v>
      </c>
      <c r="T24" s="4">
        <v>0</v>
      </c>
      <c r="U24" s="4">
        <v>0</v>
      </c>
      <c r="V24" s="4">
        <v>0</v>
      </c>
      <c r="W24" s="4">
        <v>0</v>
      </c>
      <c r="X24" s="4">
        <f t="shared" si="0"/>
        <v>0</v>
      </c>
      <c r="Y24" s="4">
        <f t="shared" si="1"/>
        <v>6.2</v>
      </c>
      <c r="Z24" s="4">
        <v>0</v>
      </c>
      <c r="AA24" s="4">
        <f t="shared" si="2"/>
        <v>31</v>
      </c>
      <c r="AB24" s="5">
        <v>100000</v>
      </c>
      <c r="AC24" s="5"/>
      <c r="AD24" s="5">
        <f t="shared" si="3"/>
        <v>100000</v>
      </c>
      <c r="AF24" t="s">
        <v>233</v>
      </c>
      <c r="AG24" t="s">
        <v>233</v>
      </c>
      <c r="AK24" s="5"/>
      <c r="AO24" s="5"/>
      <c r="AP24" s="5"/>
      <c r="AQ24" s="14"/>
      <c r="AR24" s="14"/>
      <c r="AS24" s="14"/>
      <c r="AT24" s="14"/>
      <c r="AU24" s="13"/>
      <c r="AV24" s="13"/>
      <c r="AW24" s="17"/>
      <c r="AX24" s="5"/>
      <c r="AY24" s="5"/>
      <c r="AZ24" s="5">
        <v>275000</v>
      </c>
      <c r="BA24" s="5">
        <v>350000</v>
      </c>
      <c r="BB24" t="s">
        <v>951</v>
      </c>
      <c r="BC24">
        <v>775</v>
      </c>
      <c r="BF24" t="s">
        <v>233</v>
      </c>
      <c r="BH24" s="5"/>
    </row>
    <row r="25" spans="1:60" x14ac:dyDescent="0.2">
      <c r="A25" s="12">
        <v>41956</v>
      </c>
      <c r="B25" t="s">
        <v>444</v>
      </c>
      <c r="C25" t="s">
        <v>34</v>
      </c>
      <c r="D25" t="s">
        <v>15</v>
      </c>
      <c r="E25" t="s">
        <v>35</v>
      </c>
      <c r="F25" s="4">
        <v>172</v>
      </c>
      <c r="G25" t="s">
        <v>6</v>
      </c>
      <c r="H25" t="s">
        <v>445</v>
      </c>
      <c r="I25" t="s">
        <v>491</v>
      </c>
      <c r="J25" s="23" t="s">
        <v>132</v>
      </c>
      <c r="K25" t="s">
        <v>305</v>
      </c>
      <c r="L25" t="s">
        <v>132</v>
      </c>
      <c r="N25" t="s">
        <v>36</v>
      </c>
      <c r="P25" s="4">
        <v>172</v>
      </c>
      <c r="Q25" s="4"/>
      <c r="R25" s="4"/>
      <c r="S25" s="4">
        <v>172</v>
      </c>
      <c r="T25" s="4">
        <v>0</v>
      </c>
      <c r="U25" s="4">
        <v>0</v>
      </c>
      <c r="V25" s="4">
        <v>0</v>
      </c>
      <c r="W25" s="4">
        <v>0</v>
      </c>
      <c r="X25" s="4">
        <f t="shared" si="0"/>
        <v>0</v>
      </c>
      <c r="Y25" s="4">
        <f t="shared" si="1"/>
        <v>34.4</v>
      </c>
      <c r="Z25" s="4">
        <v>0</v>
      </c>
      <c r="AA25" s="4">
        <f t="shared" si="2"/>
        <v>172</v>
      </c>
      <c r="AB25" s="5">
        <v>0</v>
      </c>
      <c r="AC25" s="5"/>
      <c r="AD25" s="5">
        <f t="shared" si="3"/>
        <v>0</v>
      </c>
      <c r="AF25" t="s">
        <v>233</v>
      </c>
      <c r="AG25" t="s">
        <v>233</v>
      </c>
      <c r="AK25" s="5"/>
      <c r="AO25" s="5">
        <v>40000000</v>
      </c>
      <c r="AP25" s="18">
        <v>40000000</v>
      </c>
      <c r="AQ25" s="14"/>
      <c r="AR25" s="14"/>
      <c r="AS25" s="14"/>
      <c r="AT25" s="14"/>
      <c r="AU25" s="13"/>
      <c r="AV25" s="13"/>
      <c r="AW25" s="17"/>
      <c r="AX25" s="5"/>
      <c r="AY25" s="5"/>
      <c r="AZ25" s="5">
        <v>220000</v>
      </c>
      <c r="BA25" s="5"/>
      <c r="BB25" t="s">
        <v>285</v>
      </c>
      <c r="BF25" t="s">
        <v>234</v>
      </c>
      <c r="BH25" s="5">
        <v>207600</v>
      </c>
    </row>
    <row r="26" spans="1:60" x14ac:dyDescent="0.2">
      <c r="A26" s="12">
        <v>43131</v>
      </c>
      <c r="B26" s="8" t="s">
        <v>874</v>
      </c>
      <c r="C26" t="s">
        <v>876</v>
      </c>
      <c r="D26" t="s">
        <v>15</v>
      </c>
      <c r="E26" t="s">
        <v>873</v>
      </c>
      <c r="F26" s="4">
        <v>90</v>
      </c>
      <c r="G26" t="s">
        <v>6</v>
      </c>
      <c r="H26" t="s">
        <v>383</v>
      </c>
      <c r="I26" t="s">
        <v>491</v>
      </c>
      <c r="J26" s="23" t="s">
        <v>824</v>
      </c>
      <c r="L26" t="s">
        <v>825</v>
      </c>
      <c r="O26" t="s">
        <v>875</v>
      </c>
      <c r="P26" s="4">
        <v>90</v>
      </c>
      <c r="Q26" s="4"/>
      <c r="R26" s="4"/>
      <c r="S26" s="4">
        <v>90</v>
      </c>
      <c r="T26" s="4">
        <v>0</v>
      </c>
      <c r="U26" s="4">
        <v>0</v>
      </c>
      <c r="V26" s="4">
        <v>0</v>
      </c>
      <c r="W26" s="4">
        <v>0</v>
      </c>
      <c r="X26" s="4">
        <f t="shared" si="0"/>
        <v>0</v>
      </c>
      <c r="Y26" s="4">
        <f t="shared" si="1"/>
        <v>18</v>
      </c>
      <c r="Z26" s="4">
        <v>0</v>
      </c>
      <c r="AA26" s="4">
        <f t="shared" si="2"/>
        <v>90</v>
      </c>
      <c r="AB26" s="5"/>
      <c r="AC26" s="5"/>
      <c r="AD26" s="5">
        <f t="shared" si="3"/>
        <v>0</v>
      </c>
      <c r="AF26" t="s">
        <v>233</v>
      </c>
      <c r="AG26" t="s">
        <v>233</v>
      </c>
      <c r="AK26" s="5"/>
      <c r="AO26" s="5"/>
      <c r="AP26" s="18"/>
      <c r="AQ26" s="14"/>
      <c r="AR26" s="14"/>
      <c r="AS26" s="14"/>
      <c r="AT26" s="14"/>
      <c r="AU26" s="13"/>
      <c r="AV26" s="13"/>
      <c r="AW26" s="17"/>
      <c r="AX26" s="5"/>
      <c r="AY26" s="5"/>
      <c r="AZ26" s="5"/>
      <c r="BA26" s="5"/>
      <c r="BF26" t="s">
        <v>233</v>
      </c>
      <c r="BH26" s="5"/>
    </row>
    <row r="27" spans="1:60" x14ac:dyDescent="0.2">
      <c r="A27" s="12">
        <v>43525</v>
      </c>
      <c r="B27" t="s">
        <v>174</v>
      </c>
      <c r="C27" t="s">
        <v>175</v>
      </c>
      <c r="D27" t="s">
        <v>582</v>
      </c>
      <c r="E27" t="s">
        <v>176</v>
      </c>
      <c r="F27" s="4">
        <v>75</v>
      </c>
      <c r="G27" t="s">
        <v>381</v>
      </c>
      <c r="I27" t="s">
        <v>491</v>
      </c>
      <c r="J27" t="s">
        <v>330</v>
      </c>
      <c r="L27" t="s">
        <v>935</v>
      </c>
      <c r="P27" s="4">
        <v>75</v>
      </c>
      <c r="Q27" s="4">
        <v>0</v>
      </c>
      <c r="R27" s="4">
        <v>75</v>
      </c>
      <c r="S27" s="4">
        <f>Q27+R27</f>
        <v>75</v>
      </c>
      <c r="T27" s="4">
        <v>0</v>
      </c>
      <c r="U27" s="4">
        <v>0</v>
      </c>
      <c r="V27" s="4">
        <v>0</v>
      </c>
      <c r="W27" s="4">
        <v>0</v>
      </c>
      <c r="X27" s="4">
        <f t="shared" si="0"/>
        <v>0</v>
      </c>
      <c r="Y27" s="4">
        <f t="shared" si="1"/>
        <v>15</v>
      </c>
      <c r="Z27" s="4">
        <v>0</v>
      </c>
      <c r="AA27" s="4">
        <f t="shared" si="2"/>
        <v>75</v>
      </c>
      <c r="AB27" s="5">
        <v>0</v>
      </c>
      <c r="AC27" s="5"/>
      <c r="AD27" s="5">
        <f t="shared" si="3"/>
        <v>0</v>
      </c>
      <c r="AE27" t="s">
        <v>355</v>
      </c>
      <c r="AF27" t="s">
        <v>233</v>
      </c>
      <c r="AG27" t="s">
        <v>233</v>
      </c>
      <c r="AK27" s="5"/>
      <c r="AO27" s="5"/>
      <c r="AP27" s="5">
        <v>20400000</v>
      </c>
      <c r="AQ27" s="14"/>
      <c r="AR27" s="14"/>
      <c r="AS27" s="14"/>
      <c r="AT27" s="14"/>
      <c r="AU27" s="13"/>
      <c r="AV27" s="13"/>
      <c r="AW27" s="17"/>
      <c r="AX27" s="5"/>
      <c r="AY27" s="5"/>
      <c r="AZ27" s="5"/>
      <c r="BA27" s="5"/>
      <c r="BF27" t="s">
        <v>233</v>
      </c>
      <c r="BH27" s="5"/>
    </row>
    <row r="28" spans="1:60" x14ac:dyDescent="0.2">
      <c r="A28" s="12">
        <v>42747</v>
      </c>
      <c r="B28" s="22" t="s">
        <v>618</v>
      </c>
      <c r="C28" t="s">
        <v>915</v>
      </c>
      <c r="D28" t="s">
        <v>13</v>
      </c>
      <c r="E28" t="s">
        <v>40</v>
      </c>
      <c r="F28" s="4">
        <v>145</v>
      </c>
      <c r="G28" t="s">
        <v>381</v>
      </c>
      <c r="H28" t="s">
        <v>41</v>
      </c>
      <c r="I28" t="s">
        <v>491</v>
      </c>
      <c r="J28" s="23" t="s">
        <v>926</v>
      </c>
      <c r="K28" t="s">
        <v>133</v>
      </c>
      <c r="L28" t="s">
        <v>306</v>
      </c>
      <c r="N28" t="s">
        <v>320</v>
      </c>
      <c r="P28" s="4">
        <v>145</v>
      </c>
      <c r="Q28" s="4"/>
      <c r="R28" s="4"/>
      <c r="S28" s="4">
        <v>145</v>
      </c>
      <c r="T28" s="4">
        <v>0</v>
      </c>
      <c r="U28" s="4">
        <v>0</v>
      </c>
      <c r="V28" s="4">
        <v>0</v>
      </c>
      <c r="W28" s="4">
        <v>0</v>
      </c>
      <c r="X28" s="4">
        <f t="shared" si="0"/>
        <v>0</v>
      </c>
      <c r="Y28" s="4">
        <f t="shared" si="1"/>
        <v>29</v>
      </c>
      <c r="Z28" s="4">
        <v>0</v>
      </c>
      <c r="AA28" s="4">
        <f t="shared" si="2"/>
        <v>145</v>
      </c>
      <c r="AB28" s="5">
        <v>0</v>
      </c>
      <c r="AC28" s="5"/>
      <c r="AD28" s="5">
        <f t="shared" si="3"/>
        <v>0</v>
      </c>
      <c r="AF28" t="s">
        <v>234</v>
      </c>
      <c r="AG28" t="s">
        <v>234</v>
      </c>
      <c r="AH28" t="s">
        <v>244</v>
      </c>
      <c r="AI28" t="s">
        <v>245</v>
      </c>
      <c r="AJ28" t="s">
        <v>237</v>
      </c>
      <c r="AK28" s="5"/>
      <c r="AO28" s="5">
        <v>30000000</v>
      </c>
      <c r="AP28" s="18">
        <v>30000000</v>
      </c>
      <c r="AQ28" s="14"/>
      <c r="AR28" s="14"/>
      <c r="AS28" s="14"/>
      <c r="AT28" s="14"/>
      <c r="AU28" s="13"/>
      <c r="AV28" s="13"/>
      <c r="AW28" s="17"/>
      <c r="AX28" s="5"/>
      <c r="AY28" s="5"/>
      <c r="AZ28" s="5" t="s">
        <v>281</v>
      </c>
      <c r="BA28" s="5"/>
      <c r="BF28" t="s">
        <v>233</v>
      </c>
      <c r="BH28" s="5">
        <v>174000</v>
      </c>
    </row>
    <row r="29" spans="1:60" x14ac:dyDescent="0.2">
      <c r="A29" s="12">
        <v>41988</v>
      </c>
      <c r="B29" s="22" t="s">
        <v>709</v>
      </c>
      <c r="C29" t="s">
        <v>42</v>
      </c>
      <c r="D29" t="s">
        <v>11</v>
      </c>
      <c r="E29" t="s">
        <v>43</v>
      </c>
      <c r="F29" s="4">
        <v>113</v>
      </c>
      <c r="G29" t="s">
        <v>6</v>
      </c>
      <c r="H29" t="s">
        <v>905</v>
      </c>
      <c r="I29" t="s">
        <v>391</v>
      </c>
      <c r="J29" t="s">
        <v>12</v>
      </c>
      <c r="L29" t="s">
        <v>708</v>
      </c>
      <c r="P29" s="4">
        <v>113</v>
      </c>
      <c r="Q29" s="4"/>
      <c r="R29" s="4"/>
      <c r="S29" s="4">
        <v>113</v>
      </c>
      <c r="T29" s="4">
        <v>0</v>
      </c>
      <c r="U29" s="4">
        <v>0</v>
      </c>
      <c r="V29" s="4">
        <v>0</v>
      </c>
      <c r="W29" s="4">
        <v>0</v>
      </c>
      <c r="X29" s="4">
        <f t="shared" si="0"/>
        <v>0</v>
      </c>
      <c r="Y29" s="4">
        <f t="shared" si="1"/>
        <v>22.599999999999998</v>
      </c>
      <c r="Z29" s="4">
        <v>0</v>
      </c>
      <c r="AA29" s="4">
        <f t="shared" si="2"/>
        <v>113</v>
      </c>
      <c r="AB29" s="5">
        <v>0</v>
      </c>
      <c r="AC29" s="5"/>
      <c r="AD29" s="5">
        <f t="shared" si="3"/>
        <v>0</v>
      </c>
      <c r="AF29" t="s">
        <v>233</v>
      </c>
      <c r="AG29" t="s">
        <v>233</v>
      </c>
      <c r="AK29" s="5"/>
      <c r="AO29" s="5">
        <v>15000000</v>
      </c>
      <c r="AP29" s="18"/>
      <c r="AQ29" s="14"/>
      <c r="AR29" s="14"/>
      <c r="AS29" s="14"/>
      <c r="AT29" s="14"/>
      <c r="AU29" s="13"/>
      <c r="AV29" s="13"/>
      <c r="AW29" s="17"/>
      <c r="AX29" s="5"/>
      <c r="AY29" s="5"/>
      <c r="AZ29" s="5" t="s">
        <v>281</v>
      </c>
      <c r="BA29" s="5"/>
      <c r="BF29" t="s">
        <v>234</v>
      </c>
      <c r="BG29" t="s">
        <v>906</v>
      </c>
      <c r="BH29" s="5">
        <v>135600</v>
      </c>
    </row>
    <row r="30" spans="1:60" x14ac:dyDescent="0.2">
      <c r="A30" s="12">
        <v>44133</v>
      </c>
      <c r="B30" s="22" t="s">
        <v>577</v>
      </c>
      <c r="C30" t="s">
        <v>575</v>
      </c>
      <c r="D30" t="s">
        <v>427</v>
      </c>
      <c r="E30" t="s">
        <v>576</v>
      </c>
      <c r="F30" s="4">
        <v>12</v>
      </c>
      <c r="G30" t="s">
        <v>552</v>
      </c>
      <c r="I30" t="s">
        <v>392</v>
      </c>
      <c r="J30" t="s">
        <v>574</v>
      </c>
      <c r="L30" t="s">
        <v>574</v>
      </c>
      <c r="P30" s="4">
        <v>12</v>
      </c>
      <c r="Q30" s="4">
        <v>0</v>
      </c>
      <c r="R30" s="4">
        <v>0</v>
      </c>
      <c r="S30" s="4">
        <v>0</v>
      </c>
      <c r="T30" s="4">
        <v>12</v>
      </c>
      <c r="U30" s="4">
        <v>0</v>
      </c>
      <c r="V30" s="4">
        <v>0</v>
      </c>
      <c r="W30" s="4">
        <v>0</v>
      </c>
      <c r="X30" s="4">
        <f t="shared" si="0"/>
        <v>12</v>
      </c>
      <c r="Y30" s="4">
        <f t="shared" si="1"/>
        <v>2.4</v>
      </c>
      <c r="Z30" s="4">
        <v>0</v>
      </c>
      <c r="AA30" s="4">
        <f t="shared" si="2"/>
        <v>12</v>
      </c>
      <c r="AB30" s="5"/>
      <c r="AC30" s="5"/>
      <c r="AD30" s="5">
        <f t="shared" si="3"/>
        <v>0</v>
      </c>
      <c r="AF30" t="s">
        <v>233</v>
      </c>
      <c r="AG30" t="s">
        <v>233</v>
      </c>
      <c r="AK30" s="5"/>
      <c r="AO30" s="5"/>
      <c r="AP30" s="18"/>
      <c r="AQ30" s="14"/>
      <c r="AR30" s="14"/>
      <c r="AS30" s="14"/>
      <c r="AT30" s="14"/>
      <c r="AU30" s="13"/>
      <c r="AX30" s="5"/>
      <c r="AY30" s="5"/>
      <c r="AZ30" s="5"/>
      <c r="BA30" s="5"/>
      <c r="BF30" t="s">
        <v>233</v>
      </c>
      <c r="BH30" s="5"/>
    </row>
    <row r="31" spans="1:60" x14ac:dyDescent="0.2">
      <c r="A31" s="7">
        <v>42285</v>
      </c>
      <c r="B31" s="8" t="s">
        <v>715</v>
      </c>
      <c r="C31" s="8" t="s">
        <v>712</v>
      </c>
      <c r="D31" s="8" t="s">
        <v>427</v>
      </c>
      <c r="E31" s="8" t="s">
        <v>713</v>
      </c>
      <c r="F31" s="4">
        <v>53</v>
      </c>
      <c r="G31" s="8" t="s">
        <v>6</v>
      </c>
      <c r="H31" s="8" t="s">
        <v>383</v>
      </c>
      <c r="I31" t="s">
        <v>391</v>
      </c>
      <c r="J31" t="s">
        <v>21</v>
      </c>
      <c r="L31" t="s">
        <v>711</v>
      </c>
      <c r="N31" t="s">
        <v>714</v>
      </c>
      <c r="P31" s="4">
        <v>53</v>
      </c>
      <c r="Q31" s="4">
        <v>0</v>
      </c>
      <c r="R31" s="4">
        <v>53</v>
      </c>
      <c r="S31" s="4">
        <v>53</v>
      </c>
      <c r="T31" s="4">
        <v>0</v>
      </c>
      <c r="U31" s="4">
        <v>0</v>
      </c>
      <c r="V31" s="4">
        <v>0</v>
      </c>
      <c r="W31" s="4">
        <v>0</v>
      </c>
      <c r="X31" s="4">
        <f t="shared" si="0"/>
        <v>0</v>
      </c>
      <c r="Y31" s="4">
        <f t="shared" si="1"/>
        <v>10.600000000000001</v>
      </c>
      <c r="Z31" s="4">
        <v>0</v>
      </c>
      <c r="AA31" s="4">
        <f t="shared" si="2"/>
        <v>53</v>
      </c>
      <c r="AB31" s="5">
        <v>0</v>
      </c>
      <c r="AC31" s="5">
        <v>0</v>
      </c>
      <c r="AD31" s="5">
        <f t="shared" si="3"/>
        <v>0</v>
      </c>
      <c r="AF31" t="s">
        <v>233</v>
      </c>
      <c r="AG31" t="s">
        <v>233</v>
      </c>
      <c r="AK31" s="5"/>
      <c r="AO31" s="5">
        <v>7500000</v>
      </c>
      <c r="AP31" s="18"/>
      <c r="AQ31" s="14"/>
      <c r="AR31" s="14"/>
      <c r="AS31" s="14"/>
      <c r="AT31" s="14"/>
      <c r="AU31" s="13"/>
      <c r="AV31" s="13"/>
      <c r="AW31" s="17"/>
      <c r="AX31" s="5"/>
      <c r="AY31" s="5"/>
      <c r="AZ31" s="5"/>
      <c r="BA31" s="5"/>
      <c r="BF31" t="s">
        <v>233</v>
      </c>
      <c r="BH31" s="5"/>
    </row>
    <row r="32" spans="1:60" x14ac:dyDescent="0.2">
      <c r="A32" s="7">
        <v>42285</v>
      </c>
      <c r="B32" s="8" t="s">
        <v>710</v>
      </c>
      <c r="C32" s="8" t="s">
        <v>44</v>
      </c>
      <c r="D32" s="8" t="s">
        <v>427</v>
      </c>
      <c r="E32" s="8" t="s">
        <v>46</v>
      </c>
      <c r="F32" s="4">
        <v>207</v>
      </c>
      <c r="G32" s="8" t="s">
        <v>6</v>
      </c>
      <c r="H32" t="s">
        <v>383</v>
      </c>
      <c r="I32" t="s">
        <v>391</v>
      </c>
      <c r="J32" t="s">
        <v>21</v>
      </c>
      <c r="L32" t="s">
        <v>711</v>
      </c>
      <c r="P32" s="4">
        <v>207</v>
      </c>
      <c r="Q32" s="4">
        <v>0</v>
      </c>
      <c r="R32" s="4">
        <v>207</v>
      </c>
      <c r="S32" s="4">
        <v>207</v>
      </c>
      <c r="T32" s="4">
        <v>0</v>
      </c>
      <c r="U32" s="4">
        <v>0</v>
      </c>
      <c r="V32" s="4">
        <v>0</v>
      </c>
      <c r="W32" s="4">
        <v>0</v>
      </c>
      <c r="X32" s="4">
        <f t="shared" si="0"/>
        <v>0</v>
      </c>
      <c r="Y32" s="4">
        <f t="shared" si="1"/>
        <v>41.4</v>
      </c>
      <c r="Z32" s="4">
        <v>0</v>
      </c>
      <c r="AA32" s="4">
        <f t="shared" si="2"/>
        <v>207</v>
      </c>
      <c r="AB32" s="5">
        <v>0</v>
      </c>
      <c r="AC32" s="5"/>
      <c r="AD32" s="5">
        <f t="shared" si="3"/>
        <v>0</v>
      </c>
      <c r="AF32" t="s">
        <v>233</v>
      </c>
      <c r="AG32" t="s">
        <v>233</v>
      </c>
      <c r="AK32" s="5"/>
      <c r="AO32" s="18">
        <v>29400000</v>
      </c>
      <c r="AP32" s="18">
        <v>29400000</v>
      </c>
      <c r="AQ32" s="14"/>
      <c r="AR32" s="14"/>
      <c r="AS32" s="14"/>
      <c r="AT32" s="14"/>
      <c r="AU32" s="13"/>
      <c r="AV32" s="13"/>
      <c r="AW32" s="17"/>
      <c r="AX32" s="5"/>
      <c r="AY32" s="5"/>
      <c r="AZ32" s="5" t="s">
        <v>281</v>
      </c>
      <c r="BA32" s="5"/>
      <c r="BF32" t="s">
        <v>233</v>
      </c>
      <c r="BH32" s="5">
        <v>248400</v>
      </c>
    </row>
    <row r="33" spans="1:60" x14ac:dyDescent="0.2">
      <c r="A33" s="7">
        <v>42985</v>
      </c>
      <c r="B33" s="8" t="s">
        <v>721</v>
      </c>
      <c r="C33" s="8" t="s">
        <v>716</v>
      </c>
      <c r="D33" s="8" t="s">
        <v>427</v>
      </c>
      <c r="E33" s="8" t="s">
        <v>722</v>
      </c>
      <c r="F33" s="4">
        <v>376</v>
      </c>
      <c r="G33" s="8" t="s">
        <v>6</v>
      </c>
      <c r="H33" s="8" t="s">
        <v>1068</v>
      </c>
      <c r="I33" t="s">
        <v>491</v>
      </c>
      <c r="J33" t="s">
        <v>21</v>
      </c>
      <c r="K33" t="s">
        <v>723</v>
      </c>
      <c r="L33" t="s">
        <v>711</v>
      </c>
      <c r="O33" t="s">
        <v>724</v>
      </c>
      <c r="P33" s="4">
        <v>376</v>
      </c>
      <c r="Q33" s="4"/>
      <c r="R33" s="4"/>
      <c r="S33" s="4">
        <v>375</v>
      </c>
      <c r="T33" s="4">
        <v>1</v>
      </c>
      <c r="U33" s="4">
        <v>0</v>
      </c>
      <c r="V33" s="4">
        <v>0</v>
      </c>
      <c r="W33" s="4">
        <v>0</v>
      </c>
      <c r="X33" s="4">
        <f t="shared" si="0"/>
        <v>1</v>
      </c>
      <c r="Y33" s="4">
        <f t="shared" si="1"/>
        <v>75.199999999999989</v>
      </c>
      <c r="Z33" s="4">
        <v>0</v>
      </c>
      <c r="AA33" s="4">
        <f t="shared" si="2"/>
        <v>376</v>
      </c>
      <c r="AB33" s="5">
        <v>0</v>
      </c>
      <c r="AC33" s="5">
        <v>711546</v>
      </c>
      <c r="AD33" s="5">
        <f t="shared" si="3"/>
        <v>711546</v>
      </c>
      <c r="AE33" t="s">
        <v>725</v>
      </c>
      <c r="AF33" t="s">
        <v>233</v>
      </c>
      <c r="AG33" t="s">
        <v>233</v>
      </c>
      <c r="AK33" s="5"/>
      <c r="AO33" s="5">
        <v>72000000</v>
      </c>
      <c r="AP33" s="18"/>
      <c r="AQ33" s="14"/>
      <c r="AR33" s="14"/>
      <c r="AS33" s="14"/>
      <c r="AT33" s="14"/>
      <c r="AU33" s="13"/>
      <c r="AV33" s="13"/>
      <c r="AW33" s="17"/>
      <c r="AX33" s="5"/>
      <c r="AY33" s="5"/>
      <c r="AZ33" s="5">
        <v>128495</v>
      </c>
      <c r="BA33" s="5"/>
      <c r="BB33" t="s">
        <v>718</v>
      </c>
      <c r="BF33" t="s">
        <v>234</v>
      </c>
      <c r="BG33" t="s">
        <v>717</v>
      </c>
      <c r="BH33" s="5"/>
    </row>
    <row r="34" spans="1:60" x14ac:dyDescent="0.2">
      <c r="A34" s="12">
        <v>41893</v>
      </c>
      <c r="B34" s="8" t="s">
        <v>729</v>
      </c>
      <c r="C34" t="s">
        <v>47</v>
      </c>
      <c r="D34" t="s">
        <v>13</v>
      </c>
      <c r="E34" t="s">
        <v>48</v>
      </c>
      <c r="F34" s="4">
        <v>91</v>
      </c>
      <c r="G34" t="s">
        <v>381</v>
      </c>
      <c r="H34" t="s">
        <v>1064</v>
      </c>
      <c r="I34" t="s">
        <v>391</v>
      </c>
      <c r="J34" t="s">
        <v>908</v>
      </c>
      <c r="L34" t="s">
        <v>909</v>
      </c>
      <c r="P34" s="4">
        <v>91</v>
      </c>
      <c r="Q34" s="4"/>
      <c r="R34" s="4"/>
      <c r="S34" s="4">
        <v>91</v>
      </c>
      <c r="T34" s="4">
        <v>0</v>
      </c>
      <c r="U34" s="4">
        <v>0</v>
      </c>
      <c r="V34" s="4">
        <v>0</v>
      </c>
      <c r="W34" s="4">
        <v>0</v>
      </c>
      <c r="X34" s="4">
        <f t="shared" ref="X34:X65" si="4">SUM(T34:W34)</f>
        <v>0</v>
      </c>
      <c r="Y34" s="4">
        <f t="shared" ref="Y34:Y65" si="5">P34/100*20</f>
        <v>18.2</v>
      </c>
      <c r="Z34" s="4">
        <v>0</v>
      </c>
      <c r="AA34" s="4">
        <f t="shared" ref="AA34:AA65" si="6">S34+X34+Z34</f>
        <v>91</v>
      </c>
      <c r="AB34" s="5">
        <v>0</v>
      </c>
      <c r="AC34" s="5">
        <v>0</v>
      </c>
      <c r="AD34" s="5">
        <f t="shared" ref="AD34:AD65" si="7">SUM(AB34:AC34)</f>
        <v>0</v>
      </c>
      <c r="AF34" t="s">
        <v>233</v>
      </c>
      <c r="AG34" t="s">
        <v>233</v>
      </c>
      <c r="AK34" s="5">
        <v>9700000</v>
      </c>
      <c r="AL34" t="s">
        <v>730</v>
      </c>
      <c r="AO34" s="5"/>
      <c r="AP34" s="18"/>
      <c r="AQ34" s="14"/>
      <c r="AR34" s="14"/>
      <c r="AS34" s="14"/>
      <c r="AT34" s="14"/>
      <c r="AU34" s="13"/>
      <c r="AV34" s="13"/>
      <c r="AW34" s="17"/>
      <c r="AX34" s="5"/>
      <c r="AY34" s="5"/>
      <c r="AZ34" s="5" t="s">
        <v>281</v>
      </c>
      <c r="BA34" s="5"/>
      <c r="BB34" t="s">
        <v>953</v>
      </c>
      <c r="BC34">
        <v>1025</v>
      </c>
      <c r="BF34" t="s">
        <v>233</v>
      </c>
      <c r="BH34" s="5">
        <v>109200</v>
      </c>
    </row>
    <row r="35" spans="1:60" x14ac:dyDescent="0.2">
      <c r="A35" s="12">
        <v>42468</v>
      </c>
      <c r="B35" s="8" t="s">
        <v>877</v>
      </c>
      <c r="C35" t="s">
        <v>962</v>
      </c>
      <c r="D35" t="s">
        <v>471</v>
      </c>
      <c r="E35" s="8" t="s">
        <v>621</v>
      </c>
      <c r="F35" s="4">
        <v>273</v>
      </c>
      <c r="G35" t="s">
        <v>381</v>
      </c>
      <c r="H35" t="s">
        <v>1062</v>
      </c>
      <c r="I35" t="s">
        <v>491</v>
      </c>
      <c r="J35" t="s">
        <v>879</v>
      </c>
      <c r="L35" t="s">
        <v>878</v>
      </c>
      <c r="P35" s="4">
        <v>273</v>
      </c>
      <c r="Q35" s="4">
        <v>0</v>
      </c>
      <c r="R35" s="4">
        <v>273</v>
      </c>
      <c r="S35" s="4">
        <v>273</v>
      </c>
      <c r="T35" s="4">
        <v>0</v>
      </c>
      <c r="U35" s="4">
        <v>0</v>
      </c>
      <c r="V35" s="4">
        <v>0</v>
      </c>
      <c r="W35" s="4">
        <v>0</v>
      </c>
      <c r="X35" s="4">
        <f t="shared" si="4"/>
        <v>0</v>
      </c>
      <c r="Y35" s="4">
        <f t="shared" si="5"/>
        <v>54.6</v>
      </c>
      <c r="Z35" s="4">
        <v>0</v>
      </c>
      <c r="AA35" s="4">
        <f t="shared" si="6"/>
        <v>273</v>
      </c>
      <c r="AB35" s="5">
        <v>0</v>
      </c>
      <c r="AC35" s="5"/>
      <c r="AD35" s="5">
        <f t="shared" si="7"/>
        <v>0</v>
      </c>
      <c r="AF35" t="s">
        <v>233</v>
      </c>
      <c r="AG35" t="s">
        <v>233</v>
      </c>
      <c r="AK35" s="5"/>
      <c r="AO35" s="5"/>
      <c r="AP35" s="18"/>
      <c r="AQ35" s="14"/>
      <c r="AR35" s="14"/>
      <c r="AS35" s="14"/>
      <c r="AT35" s="14"/>
      <c r="AU35" s="13"/>
      <c r="AX35" s="5"/>
      <c r="AY35" s="5"/>
      <c r="AZ35" s="5"/>
      <c r="BA35" s="5">
        <v>215032</v>
      </c>
      <c r="BB35" t="s">
        <v>955</v>
      </c>
      <c r="BD35">
        <v>1100</v>
      </c>
      <c r="BF35" t="s">
        <v>234</v>
      </c>
      <c r="BG35" t="s">
        <v>954</v>
      </c>
      <c r="BH35" s="5"/>
    </row>
    <row r="36" spans="1:60" x14ac:dyDescent="0.2">
      <c r="A36" s="7">
        <v>41752</v>
      </c>
      <c r="B36" s="8" t="s">
        <v>393</v>
      </c>
      <c r="C36" s="11" t="s">
        <v>126</v>
      </c>
      <c r="D36" s="11" t="s">
        <v>15</v>
      </c>
      <c r="E36" s="8" t="s">
        <v>394</v>
      </c>
      <c r="F36" s="4">
        <v>282</v>
      </c>
      <c r="G36" t="s">
        <v>381</v>
      </c>
      <c r="H36" t="s">
        <v>1060</v>
      </c>
      <c r="I36" s="11" t="s">
        <v>391</v>
      </c>
      <c r="J36" s="23" t="s">
        <v>5</v>
      </c>
      <c r="K36" t="s">
        <v>307</v>
      </c>
      <c r="L36" t="s">
        <v>5</v>
      </c>
      <c r="O36" t="s">
        <v>395</v>
      </c>
      <c r="P36" s="4">
        <v>282</v>
      </c>
      <c r="Q36" s="4"/>
      <c r="R36" s="4">
        <v>282</v>
      </c>
      <c r="S36" s="4">
        <v>282</v>
      </c>
      <c r="T36" s="4">
        <v>0</v>
      </c>
      <c r="U36" s="4">
        <v>0</v>
      </c>
      <c r="V36" s="4">
        <v>0</v>
      </c>
      <c r="W36" s="4">
        <v>0</v>
      </c>
      <c r="X36" s="4">
        <f t="shared" si="4"/>
        <v>0</v>
      </c>
      <c r="Y36" s="4">
        <f t="shared" si="5"/>
        <v>56.4</v>
      </c>
      <c r="Z36" s="4">
        <v>0</v>
      </c>
      <c r="AA36" s="4">
        <f t="shared" si="6"/>
        <v>282</v>
      </c>
      <c r="AB36" s="5">
        <v>0</v>
      </c>
      <c r="AC36" s="5"/>
      <c r="AD36" s="5">
        <f t="shared" si="7"/>
        <v>0</v>
      </c>
      <c r="AF36" t="s">
        <v>233</v>
      </c>
      <c r="AG36" t="s">
        <v>233</v>
      </c>
      <c r="AK36" s="5"/>
      <c r="AO36" s="5">
        <v>40000000</v>
      </c>
      <c r="AP36" s="5"/>
      <c r="AQ36" s="14"/>
      <c r="AR36" s="14"/>
      <c r="AS36" s="14"/>
      <c r="AT36" s="14"/>
      <c r="AU36" s="13"/>
      <c r="AV36" s="13"/>
      <c r="AW36" s="17"/>
      <c r="AX36" s="5"/>
      <c r="AY36" s="5"/>
      <c r="AZ36" s="5"/>
      <c r="BA36" s="5"/>
      <c r="BB36" t="s">
        <v>956</v>
      </c>
      <c r="BC36">
        <v>1300</v>
      </c>
      <c r="BF36" t="s">
        <v>233</v>
      </c>
      <c r="BH36" s="5"/>
    </row>
    <row r="37" spans="1:60" x14ac:dyDescent="0.2">
      <c r="A37" s="12">
        <v>43377</v>
      </c>
      <c r="B37" t="s">
        <v>507</v>
      </c>
      <c r="C37" t="s">
        <v>511</v>
      </c>
      <c r="D37" t="s">
        <v>411</v>
      </c>
      <c r="E37" t="s">
        <v>508</v>
      </c>
      <c r="F37" s="4">
        <v>108</v>
      </c>
      <c r="G37" t="s">
        <v>509</v>
      </c>
      <c r="I37" t="s">
        <v>491</v>
      </c>
      <c r="J37" t="s">
        <v>510</v>
      </c>
      <c r="P37" s="4">
        <v>108</v>
      </c>
      <c r="Q37" s="4">
        <v>0</v>
      </c>
      <c r="R37" s="4">
        <v>0</v>
      </c>
      <c r="S37" s="4">
        <v>0</v>
      </c>
      <c r="T37" s="4">
        <v>0</v>
      </c>
      <c r="U37" s="4">
        <v>0</v>
      </c>
      <c r="V37" s="4">
        <v>0</v>
      </c>
      <c r="W37" s="4">
        <v>108</v>
      </c>
      <c r="X37" s="4">
        <f t="shared" si="4"/>
        <v>108</v>
      </c>
      <c r="Y37" s="4">
        <f t="shared" si="5"/>
        <v>21.6</v>
      </c>
      <c r="Z37" s="4">
        <v>0</v>
      </c>
      <c r="AA37" s="4">
        <f t="shared" si="6"/>
        <v>108</v>
      </c>
      <c r="AB37" s="5"/>
      <c r="AC37" s="5"/>
      <c r="AD37" s="5">
        <f t="shared" si="7"/>
        <v>0</v>
      </c>
      <c r="AF37" t="s">
        <v>233</v>
      </c>
      <c r="AG37" t="s">
        <v>233</v>
      </c>
      <c r="AK37" s="5"/>
      <c r="AO37" s="5">
        <v>22500000</v>
      </c>
      <c r="AP37" s="18"/>
      <c r="AQ37" s="14"/>
      <c r="AR37" s="14"/>
      <c r="AS37" s="14"/>
      <c r="AT37" s="14"/>
      <c r="AU37" s="13"/>
      <c r="AX37" s="5"/>
      <c r="AY37" s="5"/>
      <c r="AZ37" s="5"/>
      <c r="BA37" s="5"/>
      <c r="BF37" t="s">
        <v>233</v>
      </c>
      <c r="BH37" s="5"/>
    </row>
    <row r="38" spans="1:60" x14ac:dyDescent="0.2">
      <c r="A38" s="12">
        <v>44077</v>
      </c>
      <c r="B38" s="22" t="s">
        <v>570</v>
      </c>
      <c r="C38" t="s">
        <v>567</v>
      </c>
      <c r="D38" t="s">
        <v>411</v>
      </c>
      <c r="E38" t="s">
        <v>569</v>
      </c>
      <c r="F38" s="4">
        <v>157</v>
      </c>
      <c r="G38" t="s">
        <v>6</v>
      </c>
      <c r="I38" t="s">
        <v>534</v>
      </c>
      <c r="J38" t="s">
        <v>568</v>
      </c>
      <c r="P38" s="4">
        <v>157</v>
      </c>
      <c r="Q38" s="4"/>
      <c r="R38" s="4"/>
      <c r="S38" s="4">
        <v>157</v>
      </c>
      <c r="T38" s="4">
        <v>0</v>
      </c>
      <c r="U38" s="4">
        <v>0</v>
      </c>
      <c r="V38" s="4">
        <v>0</v>
      </c>
      <c r="W38" s="4">
        <v>0</v>
      </c>
      <c r="X38" s="4">
        <f t="shared" si="4"/>
        <v>0</v>
      </c>
      <c r="Y38" s="4">
        <f t="shared" si="5"/>
        <v>31.400000000000002</v>
      </c>
      <c r="Z38" s="4">
        <v>0</v>
      </c>
      <c r="AA38" s="4">
        <f t="shared" si="6"/>
        <v>157</v>
      </c>
      <c r="AB38" s="5">
        <v>0</v>
      </c>
      <c r="AC38" s="18">
        <v>689000</v>
      </c>
      <c r="AD38" s="5">
        <f t="shared" si="7"/>
        <v>689000</v>
      </c>
      <c r="AE38" t="s">
        <v>957</v>
      </c>
      <c r="AF38" t="s">
        <v>233</v>
      </c>
      <c r="AG38" t="s">
        <v>233</v>
      </c>
      <c r="AK38" s="5"/>
      <c r="AO38" s="5"/>
      <c r="AP38" s="18"/>
      <c r="AQ38" s="14"/>
      <c r="AR38" s="14"/>
      <c r="AS38" s="14"/>
      <c r="AT38" s="14"/>
      <c r="AU38" s="13"/>
      <c r="AX38" s="5"/>
      <c r="AY38" s="5"/>
      <c r="AZ38" s="5"/>
      <c r="BA38" s="5">
        <v>195000</v>
      </c>
      <c r="BF38" t="s">
        <v>233</v>
      </c>
      <c r="BH38" s="5"/>
    </row>
    <row r="39" spans="1:60" x14ac:dyDescent="0.2">
      <c r="A39" s="12">
        <v>43727</v>
      </c>
      <c r="B39" t="s">
        <v>522</v>
      </c>
      <c r="C39" t="s">
        <v>523</v>
      </c>
      <c r="D39" t="s">
        <v>427</v>
      </c>
      <c r="E39" t="s">
        <v>521</v>
      </c>
      <c r="F39" s="4">
        <v>49</v>
      </c>
      <c r="G39" t="s">
        <v>1069</v>
      </c>
      <c r="I39" t="s">
        <v>392</v>
      </c>
      <c r="J39" t="s">
        <v>520</v>
      </c>
      <c r="L39" t="s">
        <v>524</v>
      </c>
      <c r="P39" s="4">
        <v>49</v>
      </c>
      <c r="Q39" s="4"/>
      <c r="R39" s="4"/>
      <c r="S39" s="4">
        <v>49</v>
      </c>
      <c r="T39" s="4">
        <v>0</v>
      </c>
      <c r="U39" s="4">
        <v>0</v>
      </c>
      <c r="V39" s="4">
        <v>0</v>
      </c>
      <c r="W39" s="4">
        <v>0</v>
      </c>
      <c r="X39" s="4">
        <f t="shared" si="4"/>
        <v>0</v>
      </c>
      <c r="Y39" s="4">
        <f t="shared" si="5"/>
        <v>9.8000000000000007</v>
      </c>
      <c r="Z39" s="4">
        <v>0</v>
      </c>
      <c r="AA39" s="4">
        <f t="shared" si="6"/>
        <v>49</v>
      </c>
      <c r="AB39" s="5">
        <v>0</v>
      </c>
      <c r="AC39" s="5">
        <v>217518</v>
      </c>
      <c r="AD39" s="5">
        <f t="shared" si="7"/>
        <v>217518</v>
      </c>
      <c r="AE39" t="s">
        <v>958</v>
      </c>
      <c r="AF39" t="s">
        <v>233</v>
      </c>
      <c r="AG39" t="s">
        <v>233</v>
      </c>
      <c r="AK39" s="5"/>
      <c r="AO39" s="5"/>
      <c r="AP39" s="18"/>
      <c r="AQ39" s="14"/>
      <c r="AR39" s="14"/>
      <c r="AS39" s="14"/>
      <c r="AT39" s="14"/>
      <c r="AU39" s="13"/>
      <c r="AX39" s="5"/>
      <c r="AY39" s="5"/>
      <c r="AZ39" s="5"/>
      <c r="BA39" s="5"/>
      <c r="BF39" t="s">
        <v>233</v>
      </c>
      <c r="BH39" s="5"/>
    </row>
    <row r="40" spans="1:60" x14ac:dyDescent="0.2">
      <c r="A40" s="12">
        <v>42040</v>
      </c>
      <c r="B40" t="s">
        <v>701</v>
      </c>
      <c r="C40" t="s">
        <v>49</v>
      </c>
      <c r="D40" t="s">
        <v>427</v>
      </c>
      <c r="E40" t="s">
        <v>50</v>
      </c>
      <c r="F40" s="4">
        <v>995</v>
      </c>
      <c r="G40" t="s">
        <v>381</v>
      </c>
      <c r="I40" t="s">
        <v>491</v>
      </c>
      <c r="J40" s="23" t="s">
        <v>134</v>
      </c>
      <c r="K40" t="s">
        <v>308</v>
      </c>
      <c r="L40" t="s">
        <v>134</v>
      </c>
      <c r="M40" t="s">
        <v>910</v>
      </c>
      <c r="O40" t="s">
        <v>914</v>
      </c>
      <c r="P40" s="4">
        <v>995</v>
      </c>
      <c r="Q40" s="4"/>
      <c r="R40" s="4"/>
      <c r="S40" s="4">
        <v>995</v>
      </c>
      <c r="T40" s="4">
        <v>0</v>
      </c>
      <c r="U40" s="4">
        <v>0</v>
      </c>
      <c r="V40" s="4">
        <v>0</v>
      </c>
      <c r="W40" s="4">
        <v>0</v>
      </c>
      <c r="X40" s="4">
        <f t="shared" si="4"/>
        <v>0</v>
      </c>
      <c r="Y40" s="4">
        <f t="shared" si="5"/>
        <v>199</v>
      </c>
      <c r="Z40" s="4">
        <v>0</v>
      </c>
      <c r="AA40" s="4">
        <f t="shared" si="6"/>
        <v>995</v>
      </c>
      <c r="AB40" s="5">
        <v>0</v>
      </c>
      <c r="AC40" s="5">
        <v>798000</v>
      </c>
      <c r="AD40" s="5">
        <f t="shared" si="7"/>
        <v>798000</v>
      </c>
      <c r="AE40" t="s">
        <v>702</v>
      </c>
      <c r="AF40" t="s">
        <v>234</v>
      </c>
      <c r="AG40" t="s">
        <v>234</v>
      </c>
      <c r="AH40" t="s">
        <v>911</v>
      </c>
      <c r="AI40" t="s">
        <v>912</v>
      </c>
      <c r="AJ40" t="s">
        <v>913</v>
      </c>
      <c r="AK40" s="19">
        <v>15000000</v>
      </c>
      <c r="AL40" t="s">
        <v>277</v>
      </c>
      <c r="AO40" s="5"/>
      <c r="AP40" s="18"/>
      <c r="AQ40" s="14"/>
      <c r="AR40" s="14"/>
      <c r="AS40" s="14"/>
      <c r="AT40" s="14"/>
      <c r="AU40" s="13"/>
      <c r="AV40" s="13"/>
      <c r="AW40" s="17"/>
      <c r="AX40" s="5"/>
      <c r="AY40" s="5"/>
      <c r="AZ40" s="5" t="s">
        <v>281</v>
      </c>
      <c r="BA40" s="5"/>
      <c r="BF40" t="s">
        <v>233</v>
      </c>
      <c r="BH40" s="5">
        <v>1194000</v>
      </c>
    </row>
    <row r="41" spans="1:60" x14ac:dyDescent="0.2">
      <c r="A41" s="12">
        <v>42523</v>
      </c>
      <c r="B41" t="s">
        <v>587</v>
      </c>
      <c r="C41" t="s">
        <v>591</v>
      </c>
      <c r="D41" t="s">
        <v>15</v>
      </c>
      <c r="E41" t="s">
        <v>51</v>
      </c>
      <c r="F41" s="4">
        <v>677</v>
      </c>
      <c r="G41" t="s">
        <v>381</v>
      </c>
      <c r="I41" t="s">
        <v>491</v>
      </c>
      <c r="J41" s="23" t="s">
        <v>304</v>
      </c>
      <c r="K41" t="s">
        <v>131</v>
      </c>
      <c r="L41" t="s">
        <v>314</v>
      </c>
      <c r="M41" t="s">
        <v>589</v>
      </c>
      <c r="O41" t="s">
        <v>590</v>
      </c>
      <c r="P41" s="4">
        <v>677</v>
      </c>
      <c r="Q41" s="4"/>
      <c r="R41" s="4"/>
      <c r="S41" s="4">
        <v>677</v>
      </c>
      <c r="T41" s="4">
        <v>0</v>
      </c>
      <c r="U41" s="4">
        <v>0</v>
      </c>
      <c r="V41" s="4">
        <v>0</v>
      </c>
      <c r="W41" s="4">
        <v>0</v>
      </c>
      <c r="X41" s="4">
        <f t="shared" si="4"/>
        <v>0</v>
      </c>
      <c r="Y41" s="4">
        <f t="shared" si="5"/>
        <v>135.39999999999998</v>
      </c>
      <c r="Z41" s="4">
        <v>0</v>
      </c>
      <c r="AA41" s="4">
        <f t="shared" si="6"/>
        <v>677</v>
      </c>
      <c r="AB41" s="5">
        <v>0</v>
      </c>
      <c r="AC41" s="5"/>
      <c r="AD41" s="5">
        <f t="shared" si="7"/>
        <v>0</v>
      </c>
      <c r="AF41" t="s">
        <v>233</v>
      </c>
      <c r="AG41" t="s">
        <v>233</v>
      </c>
      <c r="AK41" s="19">
        <v>36300000</v>
      </c>
      <c r="AL41" t="s">
        <v>276</v>
      </c>
      <c r="AO41" s="5">
        <v>247000000</v>
      </c>
      <c r="AP41" s="18">
        <v>247000000</v>
      </c>
      <c r="AQ41" s="14"/>
      <c r="AR41" s="14"/>
      <c r="AS41" s="14"/>
      <c r="AT41" s="14"/>
      <c r="AU41" s="13"/>
      <c r="AV41" s="13"/>
      <c r="AW41" s="17"/>
      <c r="AX41" s="5"/>
      <c r="AY41" s="5"/>
      <c r="AZ41" s="5" t="s">
        <v>281</v>
      </c>
      <c r="BA41" s="5"/>
      <c r="BF41" t="s">
        <v>233</v>
      </c>
      <c r="BH41" s="5">
        <v>812400</v>
      </c>
    </row>
    <row r="42" spans="1:60" x14ac:dyDescent="0.2">
      <c r="A42" s="12">
        <v>41898</v>
      </c>
      <c r="B42" t="s">
        <v>793</v>
      </c>
      <c r="C42" t="s">
        <v>55</v>
      </c>
      <c r="D42" t="s">
        <v>427</v>
      </c>
      <c r="E42" t="s">
        <v>794</v>
      </c>
      <c r="F42" s="4">
        <v>263</v>
      </c>
      <c r="G42" t="s">
        <v>381</v>
      </c>
      <c r="H42" t="s">
        <v>1063</v>
      </c>
      <c r="I42" t="s">
        <v>391</v>
      </c>
      <c r="J42" t="s">
        <v>24</v>
      </c>
      <c r="O42" t="s">
        <v>796</v>
      </c>
      <c r="P42" s="4">
        <v>263</v>
      </c>
      <c r="Q42" s="4"/>
      <c r="R42" s="4"/>
      <c r="S42" s="4">
        <v>263</v>
      </c>
      <c r="T42" s="4">
        <v>0</v>
      </c>
      <c r="U42" s="4">
        <v>0</v>
      </c>
      <c r="V42" s="4">
        <v>0</v>
      </c>
      <c r="W42" s="4">
        <v>0</v>
      </c>
      <c r="X42" s="4">
        <f t="shared" si="4"/>
        <v>0</v>
      </c>
      <c r="Y42" s="4">
        <f t="shared" si="5"/>
        <v>52.599999999999994</v>
      </c>
      <c r="Z42" s="4">
        <v>0</v>
      </c>
      <c r="AA42" s="4">
        <f t="shared" si="6"/>
        <v>263</v>
      </c>
      <c r="AB42" s="5"/>
      <c r="AC42" s="5">
        <v>350000</v>
      </c>
      <c r="AD42" s="5">
        <f t="shared" si="7"/>
        <v>350000</v>
      </c>
      <c r="AE42" t="s">
        <v>795</v>
      </c>
      <c r="AF42" t="s">
        <v>233</v>
      </c>
      <c r="AG42" t="s">
        <v>233</v>
      </c>
      <c r="AK42" s="5"/>
      <c r="AO42" s="5"/>
      <c r="AP42" s="18"/>
      <c r="AQ42" s="14"/>
      <c r="AR42" s="14"/>
      <c r="AS42" s="14"/>
      <c r="AT42" s="14"/>
      <c r="AU42" s="13"/>
      <c r="AV42" s="13"/>
      <c r="AW42" s="17"/>
      <c r="AX42" s="5"/>
      <c r="AY42" s="5"/>
      <c r="AZ42" s="5" t="s">
        <v>281</v>
      </c>
      <c r="BA42" s="5"/>
      <c r="BF42" t="s">
        <v>233</v>
      </c>
      <c r="BH42" s="5">
        <v>315600</v>
      </c>
    </row>
    <row r="43" spans="1:60" x14ac:dyDescent="0.2">
      <c r="A43" s="7">
        <v>43090</v>
      </c>
      <c r="B43" s="8" t="s">
        <v>758</v>
      </c>
      <c r="C43" s="10" t="s">
        <v>959</v>
      </c>
      <c r="D43" s="8" t="s">
        <v>427</v>
      </c>
      <c r="E43" s="8" t="s">
        <v>66</v>
      </c>
      <c r="F43" s="4">
        <v>503</v>
      </c>
      <c r="G43" s="8" t="s">
        <v>381</v>
      </c>
      <c r="H43" t="s">
        <v>760</v>
      </c>
      <c r="I43" t="s">
        <v>491</v>
      </c>
      <c r="J43" s="23" t="s">
        <v>304</v>
      </c>
      <c r="K43" t="s">
        <v>137</v>
      </c>
      <c r="L43" t="s">
        <v>137</v>
      </c>
      <c r="N43" t="s">
        <v>319</v>
      </c>
      <c r="O43" t="s">
        <v>757</v>
      </c>
      <c r="P43" s="4">
        <v>503</v>
      </c>
      <c r="Q43" s="4"/>
      <c r="R43" s="4"/>
      <c r="S43" s="4">
        <v>503</v>
      </c>
      <c r="T43" s="4">
        <v>0</v>
      </c>
      <c r="U43" s="4">
        <v>0</v>
      </c>
      <c r="V43" s="4">
        <v>0</v>
      </c>
      <c r="W43" s="4">
        <v>0</v>
      </c>
      <c r="X43" s="4">
        <f t="shared" si="4"/>
        <v>0</v>
      </c>
      <c r="Y43" s="4">
        <f t="shared" si="5"/>
        <v>100.60000000000001</v>
      </c>
      <c r="Z43" s="4">
        <v>0</v>
      </c>
      <c r="AA43" s="4">
        <f t="shared" si="6"/>
        <v>503</v>
      </c>
      <c r="AB43" s="5">
        <v>975000</v>
      </c>
      <c r="AC43" s="5">
        <v>1250000</v>
      </c>
      <c r="AD43" s="5">
        <f t="shared" si="7"/>
        <v>2225000</v>
      </c>
      <c r="AE43" t="s">
        <v>756</v>
      </c>
      <c r="AF43" t="s">
        <v>233</v>
      </c>
      <c r="AG43" t="s">
        <v>233</v>
      </c>
      <c r="AK43" s="5"/>
      <c r="AO43" s="5"/>
      <c r="AP43" s="18" t="s">
        <v>7</v>
      </c>
      <c r="AQ43" s="14"/>
      <c r="AR43" s="14"/>
      <c r="AS43" s="14"/>
      <c r="AT43" s="14"/>
      <c r="AU43" s="13"/>
      <c r="AV43" s="13"/>
      <c r="AW43" s="17"/>
      <c r="AX43" s="5"/>
      <c r="AY43" s="5"/>
      <c r="AZ43" s="5">
        <v>210000</v>
      </c>
      <c r="BA43" s="5"/>
      <c r="BB43" t="s">
        <v>759</v>
      </c>
      <c r="BC43" s="14"/>
      <c r="BF43" t="s">
        <v>234</v>
      </c>
      <c r="BG43" t="s">
        <v>902</v>
      </c>
      <c r="BH43" s="5">
        <v>832800</v>
      </c>
    </row>
    <row r="44" spans="1:60" x14ac:dyDescent="0.2">
      <c r="A44" s="12">
        <v>42019</v>
      </c>
      <c r="B44" t="s">
        <v>703</v>
      </c>
      <c r="C44" t="s">
        <v>57</v>
      </c>
      <c r="D44" t="s">
        <v>427</v>
      </c>
      <c r="E44" t="s">
        <v>58</v>
      </c>
      <c r="F44" s="4">
        <v>614</v>
      </c>
      <c r="G44" t="s">
        <v>381</v>
      </c>
      <c r="H44" t="s">
        <v>1073</v>
      </c>
      <c r="I44" t="s">
        <v>491</v>
      </c>
      <c r="J44" s="23" t="s">
        <v>135</v>
      </c>
      <c r="K44" t="s">
        <v>135</v>
      </c>
      <c r="L44" t="s">
        <v>309</v>
      </c>
      <c r="N44" t="s">
        <v>135</v>
      </c>
      <c r="P44" s="4">
        <v>614</v>
      </c>
      <c r="Q44" s="4">
        <v>0</v>
      </c>
      <c r="R44" s="4">
        <v>614</v>
      </c>
      <c r="S44" s="4">
        <v>614</v>
      </c>
      <c r="T44" s="4">
        <v>0</v>
      </c>
      <c r="U44" s="4">
        <v>0</v>
      </c>
      <c r="V44" s="4">
        <v>0</v>
      </c>
      <c r="W44" s="4">
        <v>0</v>
      </c>
      <c r="X44" s="4">
        <f t="shared" si="4"/>
        <v>0</v>
      </c>
      <c r="Y44" s="4">
        <f t="shared" si="5"/>
        <v>122.8</v>
      </c>
      <c r="Z44" s="4">
        <v>0</v>
      </c>
      <c r="AA44" s="4">
        <f t="shared" si="6"/>
        <v>614</v>
      </c>
      <c r="AB44" s="5">
        <v>0</v>
      </c>
      <c r="AC44" s="5">
        <v>700000</v>
      </c>
      <c r="AD44" s="5">
        <f t="shared" si="7"/>
        <v>700000</v>
      </c>
      <c r="AE44" t="s">
        <v>704</v>
      </c>
      <c r="AF44" t="s">
        <v>233</v>
      </c>
      <c r="AG44" t="s">
        <v>233</v>
      </c>
      <c r="AK44" s="5"/>
      <c r="AO44" s="5">
        <v>100000000</v>
      </c>
      <c r="AP44" s="18">
        <v>100000000</v>
      </c>
      <c r="AQ44" s="14"/>
      <c r="AR44" s="14"/>
      <c r="AS44" s="14"/>
      <c r="AT44" s="14"/>
      <c r="AU44" s="13"/>
      <c r="AV44" s="13"/>
      <c r="AW44" s="17"/>
      <c r="AX44" s="5"/>
      <c r="AY44" s="5"/>
      <c r="AZ44" s="5" t="s">
        <v>281</v>
      </c>
      <c r="BA44" s="5"/>
      <c r="BB44" t="s">
        <v>960</v>
      </c>
      <c r="BC44">
        <v>900</v>
      </c>
      <c r="BF44" t="s">
        <v>233</v>
      </c>
      <c r="BH44" s="5">
        <v>736800</v>
      </c>
    </row>
    <row r="45" spans="1:60" x14ac:dyDescent="0.2">
      <c r="A45" s="12">
        <v>43252</v>
      </c>
      <c r="B45" t="s">
        <v>156</v>
      </c>
      <c r="C45" t="s">
        <v>157</v>
      </c>
      <c r="D45" t="s">
        <v>471</v>
      </c>
      <c r="E45" t="s">
        <v>158</v>
      </c>
      <c r="F45" s="4">
        <v>280</v>
      </c>
      <c r="G45" t="s">
        <v>381</v>
      </c>
      <c r="H45" t="s">
        <v>1047</v>
      </c>
      <c r="I45" t="s">
        <v>392</v>
      </c>
      <c r="J45" t="s">
        <v>324</v>
      </c>
      <c r="K45" t="s">
        <v>1046</v>
      </c>
      <c r="P45" s="4">
        <v>280</v>
      </c>
      <c r="Q45" s="4">
        <v>0</v>
      </c>
      <c r="R45" s="4">
        <v>280</v>
      </c>
      <c r="S45" s="4">
        <f>Q45+R45</f>
        <v>280</v>
      </c>
      <c r="T45" s="4">
        <v>0</v>
      </c>
      <c r="U45" s="4">
        <v>0</v>
      </c>
      <c r="V45" s="4">
        <v>0</v>
      </c>
      <c r="W45" s="4">
        <v>0</v>
      </c>
      <c r="X45" s="4">
        <f t="shared" si="4"/>
        <v>0</v>
      </c>
      <c r="Y45" s="4">
        <f t="shared" si="5"/>
        <v>56</v>
      </c>
      <c r="Z45" s="4">
        <v>243</v>
      </c>
      <c r="AA45" s="4">
        <f t="shared" si="6"/>
        <v>523</v>
      </c>
      <c r="AB45" s="5">
        <v>150000</v>
      </c>
      <c r="AC45" s="5"/>
      <c r="AD45" s="5">
        <f t="shared" si="7"/>
        <v>150000</v>
      </c>
      <c r="AE45" t="s">
        <v>349</v>
      </c>
      <c r="AF45" t="s">
        <v>234</v>
      </c>
      <c r="AG45" t="s">
        <v>234</v>
      </c>
      <c r="AH45" t="s">
        <v>1048</v>
      </c>
      <c r="AI45" t="s">
        <v>250</v>
      </c>
      <c r="AJ45" t="s">
        <v>237</v>
      </c>
      <c r="AK45" s="5"/>
      <c r="AO45" s="5">
        <v>57000000</v>
      </c>
      <c r="AP45" s="5"/>
      <c r="AQ45" s="14"/>
      <c r="AR45" s="14"/>
      <c r="AS45" s="14"/>
      <c r="AT45" s="14"/>
      <c r="AU45" s="13"/>
      <c r="AV45" s="13"/>
      <c r="AW45" s="17"/>
      <c r="AX45" s="5"/>
      <c r="AY45" s="5"/>
      <c r="AZ45" s="5"/>
      <c r="BA45" s="5"/>
      <c r="BF45" t="s">
        <v>233</v>
      </c>
      <c r="BH45" s="5"/>
    </row>
    <row r="46" spans="1:60" x14ac:dyDescent="0.2">
      <c r="A46" s="12">
        <v>42961</v>
      </c>
      <c r="B46" t="s">
        <v>578</v>
      </c>
      <c r="C46" t="s">
        <v>127</v>
      </c>
      <c r="D46" t="s">
        <v>580</v>
      </c>
      <c r="E46" t="s">
        <v>579</v>
      </c>
      <c r="F46" s="4">
        <v>363</v>
      </c>
      <c r="G46" t="s">
        <v>381</v>
      </c>
      <c r="I46" t="s">
        <v>491</v>
      </c>
      <c r="J46" s="23" t="s">
        <v>136</v>
      </c>
      <c r="K46" t="s">
        <v>1034</v>
      </c>
      <c r="L46" t="s">
        <v>310</v>
      </c>
      <c r="P46" s="4">
        <v>363</v>
      </c>
      <c r="Q46" s="4"/>
      <c r="R46" s="4">
        <v>363</v>
      </c>
      <c r="S46" s="4">
        <v>363</v>
      </c>
      <c r="T46" s="4">
        <v>0</v>
      </c>
      <c r="U46" s="4">
        <v>0</v>
      </c>
      <c r="V46" s="4">
        <v>0</v>
      </c>
      <c r="W46" s="4">
        <v>0</v>
      </c>
      <c r="X46" s="4">
        <f t="shared" si="4"/>
        <v>0</v>
      </c>
      <c r="Y46" s="4">
        <f t="shared" si="5"/>
        <v>72.599999999999994</v>
      </c>
      <c r="Z46" s="4">
        <v>0</v>
      </c>
      <c r="AA46" s="4">
        <f t="shared" si="6"/>
        <v>363</v>
      </c>
      <c r="AB46" s="5"/>
      <c r="AC46" s="5"/>
      <c r="AD46" s="5">
        <f t="shared" si="7"/>
        <v>0</v>
      </c>
      <c r="AF46" t="s">
        <v>234</v>
      </c>
      <c r="AG46" t="s">
        <v>234</v>
      </c>
      <c r="AH46" t="s">
        <v>1034</v>
      </c>
      <c r="AI46" t="s">
        <v>250</v>
      </c>
      <c r="AJ46" t="s">
        <v>857</v>
      </c>
      <c r="AK46" s="5"/>
      <c r="AO46" s="5">
        <v>75000000</v>
      </c>
      <c r="AP46" s="5"/>
      <c r="AQ46" s="14"/>
      <c r="AR46" s="14"/>
      <c r="AS46" s="14"/>
      <c r="AT46" s="14"/>
      <c r="AU46" s="13"/>
      <c r="AV46" s="13"/>
      <c r="AW46" s="17"/>
      <c r="AX46" s="5"/>
      <c r="AY46" s="5"/>
      <c r="AZ46" s="5"/>
      <c r="BA46" s="5"/>
      <c r="BF46" t="s">
        <v>233</v>
      </c>
      <c r="BH46" s="5"/>
    </row>
    <row r="47" spans="1:60" x14ac:dyDescent="0.2">
      <c r="A47" s="12">
        <v>42187</v>
      </c>
      <c r="B47" t="s">
        <v>614</v>
      </c>
      <c r="C47" t="s">
        <v>592</v>
      </c>
      <c r="D47" t="s">
        <v>13</v>
      </c>
      <c r="E47" t="s">
        <v>59</v>
      </c>
      <c r="F47" s="4">
        <v>302</v>
      </c>
      <c r="G47" t="s">
        <v>381</v>
      </c>
      <c r="I47" t="s">
        <v>391</v>
      </c>
      <c r="J47" s="23" t="s">
        <v>140</v>
      </c>
      <c r="K47" t="s">
        <v>313</v>
      </c>
      <c r="L47" t="s">
        <v>140</v>
      </c>
      <c r="P47" s="4">
        <v>302</v>
      </c>
      <c r="Q47" s="4"/>
      <c r="R47" s="4"/>
      <c r="S47" s="4">
        <v>302</v>
      </c>
      <c r="T47" s="4">
        <v>0</v>
      </c>
      <c r="U47" s="4">
        <v>0</v>
      </c>
      <c r="V47" s="4">
        <v>0</v>
      </c>
      <c r="W47" s="4">
        <v>0</v>
      </c>
      <c r="X47" s="4">
        <f t="shared" si="4"/>
        <v>0</v>
      </c>
      <c r="Y47" s="4">
        <f t="shared" si="5"/>
        <v>60.4</v>
      </c>
      <c r="Z47" s="4">
        <v>0</v>
      </c>
      <c r="AA47" s="4">
        <f t="shared" si="6"/>
        <v>302</v>
      </c>
      <c r="AB47" s="5">
        <v>0</v>
      </c>
      <c r="AC47" s="5"/>
      <c r="AD47" s="5">
        <f t="shared" si="7"/>
        <v>0</v>
      </c>
      <c r="AF47" t="s">
        <v>234</v>
      </c>
      <c r="AG47" t="s">
        <v>234</v>
      </c>
      <c r="AH47" t="s">
        <v>246</v>
      </c>
      <c r="AI47" t="s">
        <v>247</v>
      </c>
      <c r="AJ47" t="s">
        <v>248</v>
      </c>
      <c r="AK47" s="5"/>
      <c r="AO47" s="5"/>
      <c r="AP47" s="18"/>
      <c r="AQ47" s="14"/>
      <c r="AR47" s="14"/>
      <c r="AS47" s="14"/>
      <c r="AT47" s="14"/>
      <c r="AU47" s="13"/>
      <c r="AV47" s="13"/>
      <c r="AW47" s="17"/>
      <c r="AX47" s="5"/>
      <c r="AY47" s="5"/>
      <c r="AZ47" s="5" t="s">
        <v>281</v>
      </c>
      <c r="BA47" s="5"/>
      <c r="BB47" t="s">
        <v>961</v>
      </c>
      <c r="BC47">
        <v>840</v>
      </c>
      <c r="BF47" t="s">
        <v>233</v>
      </c>
      <c r="BH47" s="5">
        <v>362400</v>
      </c>
    </row>
    <row r="48" spans="1:60" x14ac:dyDescent="0.2">
      <c r="A48" s="12">
        <v>43909</v>
      </c>
      <c r="B48" s="22" t="s">
        <v>643</v>
      </c>
      <c r="C48" t="s">
        <v>540</v>
      </c>
      <c r="D48" t="s">
        <v>427</v>
      </c>
      <c r="E48" t="s">
        <v>539</v>
      </c>
      <c r="F48" s="4">
        <v>489</v>
      </c>
      <c r="G48" t="s">
        <v>1069</v>
      </c>
      <c r="I48" t="s">
        <v>392</v>
      </c>
      <c r="J48" t="s">
        <v>541</v>
      </c>
      <c r="L48" t="s">
        <v>542</v>
      </c>
      <c r="P48" s="4">
        <v>489</v>
      </c>
      <c r="Q48" s="4"/>
      <c r="R48" s="4"/>
      <c r="S48" s="4"/>
      <c r="T48" s="4"/>
      <c r="U48" s="4">
        <v>0</v>
      </c>
      <c r="V48" s="4"/>
      <c r="W48" s="4"/>
      <c r="X48" s="4">
        <f t="shared" si="4"/>
        <v>0</v>
      </c>
      <c r="Y48" s="4">
        <f t="shared" si="5"/>
        <v>97.8</v>
      </c>
      <c r="Z48" s="4">
        <v>0</v>
      </c>
      <c r="AA48" s="4">
        <f t="shared" si="6"/>
        <v>0</v>
      </c>
      <c r="AB48" s="5"/>
      <c r="AC48" s="18">
        <v>1229000</v>
      </c>
      <c r="AD48" s="5">
        <f t="shared" si="7"/>
        <v>1229000</v>
      </c>
      <c r="AF48" t="s">
        <v>233</v>
      </c>
      <c r="AG48" t="s">
        <v>233</v>
      </c>
      <c r="AK48" s="5"/>
      <c r="AO48" s="5"/>
      <c r="AP48" s="18">
        <v>121600000</v>
      </c>
      <c r="AQ48" s="14"/>
      <c r="AR48" s="14"/>
      <c r="AS48" s="14"/>
      <c r="AT48" s="14"/>
      <c r="AU48" s="13"/>
      <c r="AX48" s="5"/>
      <c r="AY48" s="5"/>
      <c r="AZ48" s="5"/>
      <c r="BA48" s="5"/>
      <c r="BF48" t="s">
        <v>233</v>
      </c>
      <c r="BH48" s="5"/>
    </row>
    <row r="49" spans="1:60" x14ac:dyDescent="0.2">
      <c r="A49" s="12">
        <v>43252</v>
      </c>
      <c r="B49" t="s">
        <v>153</v>
      </c>
      <c r="C49" t="s">
        <v>964</v>
      </c>
      <c r="D49" t="s">
        <v>396</v>
      </c>
      <c r="E49" t="s">
        <v>154</v>
      </c>
      <c r="F49" s="4">
        <v>664</v>
      </c>
      <c r="G49" t="s">
        <v>381</v>
      </c>
      <c r="H49" t="s">
        <v>1061</v>
      </c>
      <c r="I49" t="s">
        <v>491</v>
      </c>
      <c r="J49" t="s">
        <v>5</v>
      </c>
      <c r="K49" t="s">
        <v>963</v>
      </c>
      <c r="P49" s="4">
        <v>664</v>
      </c>
      <c r="Q49" s="4">
        <v>0</v>
      </c>
      <c r="R49" s="4">
        <v>664</v>
      </c>
      <c r="S49" s="4">
        <f>Q49+R49</f>
        <v>664</v>
      </c>
      <c r="T49" s="4">
        <v>0</v>
      </c>
      <c r="U49" s="4">
        <v>0</v>
      </c>
      <c r="V49" s="4">
        <v>0</v>
      </c>
      <c r="W49" s="4">
        <v>0</v>
      </c>
      <c r="X49" s="4">
        <f t="shared" si="4"/>
        <v>0</v>
      </c>
      <c r="Y49" s="4">
        <f t="shared" si="5"/>
        <v>132.79999999999998</v>
      </c>
      <c r="Z49" s="4">
        <v>0</v>
      </c>
      <c r="AA49" s="4">
        <f t="shared" si="6"/>
        <v>664</v>
      </c>
      <c r="AB49" s="5">
        <v>1340000</v>
      </c>
      <c r="AC49" s="5"/>
      <c r="AD49" s="5">
        <f t="shared" si="7"/>
        <v>1340000</v>
      </c>
      <c r="AE49" t="s">
        <v>348</v>
      </c>
      <c r="AF49" t="s">
        <v>233</v>
      </c>
      <c r="AG49" t="s">
        <v>233</v>
      </c>
      <c r="AK49" s="5"/>
      <c r="AL49" t="s">
        <v>369</v>
      </c>
      <c r="AO49" s="5">
        <v>230000000</v>
      </c>
      <c r="AP49" s="5"/>
      <c r="AQ49" s="14"/>
      <c r="AR49" s="14"/>
      <c r="AS49" s="14"/>
      <c r="AT49" s="14"/>
      <c r="AU49" s="13"/>
      <c r="AV49" s="13"/>
      <c r="AW49" s="17"/>
      <c r="AX49" s="5"/>
      <c r="AY49" s="5"/>
      <c r="AZ49" s="5">
        <v>245000</v>
      </c>
      <c r="BA49" s="5"/>
      <c r="BB49" t="s">
        <v>375</v>
      </c>
      <c r="BF49" t="s">
        <v>234</v>
      </c>
      <c r="BG49" t="s">
        <v>379</v>
      </c>
      <c r="BH49" s="5"/>
    </row>
    <row r="50" spans="1:60" x14ac:dyDescent="0.2">
      <c r="A50" s="12">
        <v>44042</v>
      </c>
      <c r="B50" t="s">
        <v>191</v>
      </c>
      <c r="C50" t="s">
        <v>652</v>
      </c>
      <c r="D50" t="s">
        <v>396</v>
      </c>
      <c r="E50" t="s">
        <v>192</v>
      </c>
      <c r="F50" s="4">
        <v>855</v>
      </c>
      <c r="G50" t="s">
        <v>381</v>
      </c>
      <c r="H50" t="s">
        <v>19</v>
      </c>
      <c r="I50" t="s">
        <v>392</v>
      </c>
      <c r="J50" t="s">
        <v>5</v>
      </c>
      <c r="K50" t="s">
        <v>963</v>
      </c>
      <c r="L50" t="s">
        <v>344</v>
      </c>
      <c r="P50" s="4">
        <v>855</v>
      </c>
      <c r="Q50" s="4"/>
      <c r="R50" s="4"/>
      <c r="S50" s="4">
        <v>855</v>
      </c>
      <c r="T50" s="4">
        <v>0</v>
      </c>
      <c r="U50" s="4">
        <v>0</v>
      </c>
      <c r="V50" s="4">
        <v>0</v>
      </c>
      <c r="W50" s="4">
        <v>0</v>
      </c>
      <c r="X50" s="4">
        <f t="shared" si="4"/>
        <v>0</v>
      </c>
      <c r="Y50" s="4">
        <f t="shared" si="5"/>
        <v>171</v>
      </c>
      <c r="Z50" s="4">
        <v>0</v>
      </c>
      <c r="AA50" s="4">
        <f t="shared" si="6"/>
        <v>855</v>
      </c>
      <c r="AB50" s="5">
        <v>0</v>
      </c>
      <c r="AC50" s="5"/>
      <c r="AD50" s="5">
        <f t="shared" si="7"/>
        <v>0</v>
      </c>
      <c r="AE50" t="s">
        <v>358</v>
      </c>
      <c r="AF50" t="s">
        <v>233</v>
      </c>
      <c r="AG50" t="s">
        <v>234</v>
      </c>
      <c r="AH50" t="s">
        <v>963</v>
      </c>
      <c r="AI50" t="s">
        <v>250</v>
      </c>
      <c r="AK50" s="5"/>
      <c r="AM50" t="s">
        <v>371</v>
      </c>
      <c r="AO50" s="5">
        <v>330930000</v>
      </c>
      <c r="AP50" s="5">
        <v>293680000</v>
      </c>
      <c r="AQ50" s="14">
        <v>37250000</v>
      </c>
      <c r="AR50" s="14">
        <v>100000</v>
      </c>
      <c r="AS50" s="14"/>
      <c r="AT50" s="14">
        <v>7000000</v>
      </c>
      <c r="AU50" s="13">
        <f>AQ50/AP50</f>
        <v>0.12683873603922638</v>
      </c>
      <c r="AV50" s="13">
        <v>0.11260000000000001</v>
      </c>
      <c r="AW50" s="17">
        <v>2.72</v>
      </c>
      <c r="AX50" s="5"/>
      <c r="AY50" s="5">
        <f>AT50/AW50</f>
        <v>2573529.4117647056</v>
      </c>
      <c r="AZ50" s="5"/>
      <c r="BA50" s="5"/>
      <c r="BF50" t="s">
        <v>233</v>
      </c>
      <c r="BH50" s="5"/>
    </row>
    <row r="51" spans="1:60" x14ac:dyDescent="0.2">
      <c r="A51" s="12">
        <v>42663</v>
      </c>
      <c r="B51" t="s">
        <v>705</v>
      </c>
      <c r="C51" t="s">
        <v>839</v>
      </c>
      <c r="D51" t="s">
        <v>13</v>
      </c>
      <c r="E51" t="s">
        <v>61</v>
      </c>
      <c r="F51" s="4">
        <v>201</v>
      </c>
      <c r="G51" t="s">
        <v>6</v>
      </c>
      <c r="H51" t="s">
        <v>62</v>
      </c>
      <c r="I51" t="s">
        <v>491</v>
      </c>
      <c r="J51" t="s">
        <v>834</v>
      </c>
      <c r="L51" t="s">
        <v>840</v>
      </c>
      <c r="P51" s="4">
        <v>201</v>
      </c>
      <c r="Q51" s="4">
        <v>201</v>
      </c>
      <c r="R51" s="4">
        <v>0</v>
      </c>
      <c r="S51" s="4">
        <v>201</v>
      </c>
      <c r="T51" s="4">
        <v>0</v>
      </c>
      <c r="U51" s="4">
        <v>0</v>
      </c>
      <c r="V51" s="4">
        <v>0</v>
      </c>
      <c r="W51" s="4">
        <v>0</v>
      </c>
      <c r="X51" s="4">
        <f t="shared" si="4"/>
        <v>0</v>
      </c>
      <c r="Y51" s="4">
        <f t="shared" si="5"/>
        <v>40.199999999999996</v>
      </c>
      <c r="Z51" s="4">
        <v>0</v>
      </c>
      <c r="AA51" s="4">
        <f t="shared" si="6"/>
        <v>201</v>
      </c>
      <c r="AB51" s="5">
        <v>0</v>
      </c>
      <c r="AC51" s="5"/>
      <c r="AD51" s="5">
        <f t="shared" si="7"/>
        <v>0</v>
      </c>
      <c r="AF51" t="s">
        <v>233</v>
      </c>
      <c r="AG51" t="s">
        <v>233</v>
      </c>
      <c r="AK51" s="19">
        <v>25500000</v>
      </c>
      <c r="AL51" t="s">
        <v>276</v>
      </c>
      <c r="AO51" s="5">
        <v>50000000</v>
      </c>
      <c r="AP51" s="18">
        <v>50000000</v>
      </c>
      <c r="AQ51" s="14"/>
      <c r="AR51" s="14"/>
      <c r="AS51" s="14"/>
      <c r="AT51" s="14"/>
      <c r="AU51" s="13"/>
      <c r="AV51" s="13"/>
      <c r="AW51" s="17"/>
      <c r="AX51" s="5"/>
      <c r="AY51" s="5"/>
      <c r="AZ51" s="5">
        <v>165000</v>
      </c>
      <c r="BA51" s="5"/>
      <c r="BB51" t="s">
        <v>288</v>
      </c>
      <c r="BF51" t="s">
        <v>233</v>
      </c>
      <c r="BH51" s="5">
        <v>241200</v>
      </c>
    </row>
    <row r="52" spans="1:60" x14ac:dyDescent="0.2">
      <c r="A52" s="12">
        <v>42551</v>
      </c>
      <c r="B52" t="s">
        <v>707</v>
      </c>
      <c r="C52" t="s">
        <v>651</v>
      </c>
      <c r="D52" t="s">
        <v>15</v>
      </c>
      <c r="E52" t="s">
        <v>90</v>
      </c>
      <c r="F52" s="4">
        <v>1508</v>
      </c>
      <c r="G52" t="s">
        <v>33</v>
      </c>
      <c r="H52" t="s">
        <v>1110</v>
      </c>
      <c r="I52" t="s">
        <v>391</v>
      </c>
      <c r="J52" t="s">
        <v>5</v>
      </c>
      <c r="L52" t="s">
        <v>706</v>
      </c>
      <c r="P52" s="4">
        <v>1508</v>
      </c>
      <c r="Q52" s="4"/>
      <c r="R52" s="4"/>
      <c r="S52" s="4">
        <v>1508</v>
      </c>
      <c r="T52" s="4">
        <v>0</v>
      </c>
      <c r="U52" s="4">
        <v>0</v>
      </c>
      <c r="V52" s="4">
        <v>0</v>
      </c>
      <c r="W52" s="4">
        <v>0</v>
      </c>
      <c r="X52" s="4">
        <f t="shared" si="4"/>
        <v>0</v>
      </c>
      <c r="Y52" s="4">
        <f t="shared" si="5"/>
        <v>301.60000000000002</v>
      </c>
      <c r="Z52" s="4">
        <v>0</v>
      </c>
      <c r="AA52" s="4">
        <f t="shared" si="6"/>
        <v>1508</v>
      </c>
      <c r="AB52" s="5">
        <v>0</v>
      </c>
      <c r="AC52" s="5"/>
      <c r="AD52" s="5">
        <f t="shared" si="7"/>
        <v>0</v>
      </c>
      <c r="AF52" t="s">
        <v>233</v>
      </c>
      <c r="AG52" t="s">
        <v>233</v>
      </c>
      <c r="AK52" s="19">
        <v>70000000</v>
      </c>
      <c r="AL52" t="s">
        <v>276</v>
      </c>
      <c r="AO52" s="5">
        <v>550000000</v>
      </c>
      <c r="AP52" s="18"/>
      <c r="AQ52" s="14"/>
      <c r="AR52" s="14"/>
      <c r="AS52" s="14"/>
      <c r="AT52" s="14"/>
      <c r="AU52" s="13"/>
      <c r="AV52" s="13"/>
      <c r="AW52" s="17"/>
      <c r="AX52" s="5"/>
      <c r="AY52" s="5"/>
      <c r="AZ52" s="5" t="s">
        <v>281</v>
      </c>
      <c r="BA52" s="5"/>
      <c r="BF52" t="s">
        <v>233</v>
      </c>
      <c r="BH52" s="5">
        <v>1809600</v>
      </c>
    </row>
    <row r="53" spans="1:60" x14ac:dyDescent="0.2">
      <c r="A53" s="12">
        <v>43853</v>
      </c>
      <c r="B53" s="22" t="s">
        <v>642</v>
      </c>
      <c r="C53" t="s">
        <v>637</v>
      </c>
      <c r="D53" t="s">
        <v>427</v>
      </c>
      <c r="E53" t="s">
        <v>641</v>
      </c>
      <c r="F53" s="4">
        <v>394</v>
      </c>
      <c r="G53" t="s">
        <v>381</v>
      </c>
      <c r="H53" t="s">
        <v>1044</v>
      </c>
      <c r="I53" t="s">
        <v>491</v>
      </c>
      <c r="J53" t="s">
        <v>639</v>
      </c>
      <c r="L53" t="s">
        <v>638</v>
      </c>
      <c r="O53" t="s">
        <v>640</v>
      </c>
      <c r="P53" s="4">
        <v>394</v>
      </c>
      <c r="Q53" s="4">
        <v>0</v>
      </c>
      <c r="R53" s="4">
        <v>393</v>
      </c>
      <c r="S53" s="4">
        <v>393</v>
      </c>
      <c r="T53" s="4">
        <v>0</v>
      </c>
      <c r="U53" s="4">
        <v>0</v>
      </c>
      <c r="V53" s="4">
        <v>0</v>
      </c>
      <c r="W53" s="4">
        <v>1</v>
      </c>
      <c r="X53" s="4">
        <f t="shared" si="4"/>
        <v>1</v>
      </c>
      <c r="Y53" s="4">
        <f t="shared" si="5"/>
        <v>78.8</v>
      </c>
      <c r="Z53" s="4">
        <v>0</v>
      </c>
      <c r="AA53" s="4">
        <f t="shared" si="6"/>
        <v>394</v>
      </c>
      <c r="AB53" s="5">
        <v>0</v>
      </c>
      <c r="AC53" s="5">
        <v>754472</v>
      </c>
      <c r="AD53" s="5">
        <f t="shared" si="7"/>
        <v>754472</v>
      </c>
      <c r="AF53" t="s">
        <v>233</v>
      </c>
      <c r="AG53" t="s">
        <v>233</v>
      </c>
      <c r="AK53" s="5"/>
      <c r="AO53" s="5">
        <v>53000000</v>
      </c>
      <c r="AP53" s="6"/>
      <c r="AW53" s="17"/>
      <c r="AZ53" s="5"/>
      <c r="BF53" t="s">
        <v>233</v>
      </c>
      <c r="BH53" s="5"/>
    </row>
    <row r="54" spans="1:60" x14ac:dyDescent="0.2">
      <c r="A54" s="12">
        <v>42138</v>
      </c>
      <c r="B54" t="s">
        <v>732</v>
      </c>
      <c r="C54" t="s">
        <v>731</v>
      </c>
      <c r="D54" t="s">
        <v>581</v>
      </c>
      <c r="E54" t="s">
        <v>63</v>
      </c>
      <c r="F54" s="4">
        <v>372</v>
      </c>
      <c r="G54" t="s">
        <v>727</v>
      </c>
      <c r="H54" t="s">
        <v>1066</v>
      </c>
      <c r="I54" t="s">
        <v>391</v>
      </c>
      <c r="J54" t="s">
        <v>36</v>
      </c>
      <c r="L54" t="s">
        <v>733</v>
      </c>
      <c r="O54" t="s">
        <v>734</v>
      </c>
      <c r="P54" s="4">
        <v>372</v>
      </c>
      <c r="Q54" s="4"/>
      <c r="R54" s="4"/>
      <c r="S54" s="4">
        <v>372</v>
      </c>
      <c r="T54" s="4">
        <v>0</v>
      </c>
      <c r="U54" s="4">
        <v>0</v>
      </c>
      <c r="V54" s="4">
        <v>0</v>
      </c>
      <c r="W54" s="4">
        <v>0</v>
      </c>
      <c r="X54" s="4">
        <f t="shared" si="4"/>
        <v>0</v>
      </c>
      <c r="Y54" s="4">
        <f t="shared" si="5"/>
        <v>74.400000000000006</v>
      </c>
      <c r="Z54" s="4">
        <v>0</v>
      </c>
      <c r="AA54" s="4">
        <f t="shared" si="6"/>
        <v>372</v>
      </c>
      <c r="AB54" s="5">
        <v>0</v>
      </c>
      <c r="AC54" s="5"/>
      <c r="AD54" s="5">
        <f t="shared" si="7"/>
        <v>0</v>
      </c>
      <c r="AE54" t="s">
        <v>272</v>
      </c>
      <c r="AF54" t="s">
        <v>233</v>
      </c>
      <c r="AG54" t="s">
        <v>233</v>
      </c>
      <c r="AK54" s="5"/>
      <c r="AO54" s="5">
        <v>85000000</v>
      </c>
      <c r="AP54" s="18"/>
      <c r="AQ54" s="14"/>
      <c r="AR54" s="14"/>
      <c r="AS54" s="14"/>
      <c r="AT54" s="14"/>
      <c r="AU54" s="13"/>
      <c r="AV54" s="13"/>
      <c r="AW54" s="17"/>
      <c r="AX54" s="5"/>
      <c r="AY54" s="5"/>
      <c r="AZ54" s="5">
        <v>185000</v>
      </c>
      <c r="BA54" s="5"/>
      <c r="BB54" t="s">
        <v>289</v>
      </c>
      <c r="BF54" t="s">
        <v>234</v>
      </c>
      <c r="BG54" t="s">
        <v>965</v>
      </c>
      <c r="BH54" s="5">
        <v>446400</v>
      </c>
    </row>
    <row r="55" spans="1:60" x14ac:dyDescent="0.2">
      <c r="A55" s="12">
        <v>42810</v>
      </c>
      <c r="B55" t="s">
        <v>658</v>
      </c>
      <c r="C55" t="s">
        <v>932</v>
      </c>
      <c r="D55" t="s">
        <v>45</v>
      </c>
      <c r="E55" t="s">
        <v>67</v>
      </c>
      <c r="F55" s="4">
        <v>270</v>
      </c>
      <c r="G55" t="s">
        <v>381</v>
      </c>
      <c r="H55" t="s">
        <v>1045</v>
      </c>
      <c r="I55" t="s">
        <v>491</v>
      </c>
      <c r="J55" t="s">
        <v>68</v>
      </c>
      <c r="K55" t="s">
        <v>311</v>
      </c>
      <c r="L55" t="s">
        <v>657</v>
      </c>
      <c r="N55" t="s">
        <v>933</v>
      </c>
      <c r="P55" s="4">
        <v>270</v>
      </c>
      <c r="Q55" s="4"/>
      <c r="R55" s="4"/>
      <c r="S55" s="4">
        <v>270</v>
      </c>
      <c r="T55" s="4">
        <v>0</v>
      </c>
      <c r="U55" s="4">
        <v>0</v>
      </c>
      <c r="V55" s="4">
        <v>0</v>
      </c>
      <c r="W55" s="4">
        <v>0</v>
      </c>
      <c r="X55" s="4">
        <f t="shared" si="4"/>
        <v>0</v>
      </c>
      <c r="Y55" s="4">
        <f t="shared" si="5"/>
        <v>54</v>
      </c>
      <c r="Z55" s="4">
        <v>0</v>
      </c>
      <c r="AA55" s="4">
        <f t="shared" si="6"/>
        <v>270</v>
      </c>
      <c r="AB55" s="5">
        <v>0</v>
      </c>
      <c r="AC55" s="5"/>
      <c r="AD55" s="5">
        <f t="shared" si="7"/>
        <v>0</v>
      </c>
      <c r="AF55" t="s">
        <v>233</v>
      </c>
      <c r="AG55" t="s">
        <v>233</v>
      </c>
      <c r="AK55" s="5"/>
      <c r="AO55" s="5">
        <v>30000000</v>
      </c>
      <c r="AP55" s="18"/>
      <c r="AQ55" s="14"/>
      <c r="AR55" s="14"/>
      <c r="AS55" s="14"/>
      <c r="AT55" s="14"/>
      <c r="AU55" s="13"/>
      <c r="AV55" s="13"/>
      <c r="AW55" s="17"/>
      <c r="AX55" s="5"/>
      <c r="AY55" s="5"/>
      <c r="AZ55" s="5" t="s">
        <v>281</v>
      </c>
      <c r="BA55" s="5"/>
      <c r="BB55" t="s">
        <v>966</v>
      </c>
      <c r="BD55">
        <v>1190</v>
      </c>
      <c r="BF55" t="s">
        <v>233</v>
      </c>
      <c r="BH55" s="5">
        <v>324000</v>
      </c>
    </row>
    <row r="56" spans="1:60" x14ac:dyDescent="0.2">
      <c r="A56" s="12">
        <v>43344</v>
      </c>
      <c r="B56" t="s">
        <v>163</v>
      </c>
      <c r="C56" t="s">
        <v>164</v>
      </c>
      <c r="D56" t="s">
        <v>466</v>
      </c>
      <c r="E56" t="s">
        <v>165</v>
      </c>
      <c r="F56" s="4">
        <v>41</v>
      </c>
      <c r="G56" t="s">
        <v>381</v>
      </c>
      <c r="I56" t="s">
        <v>491</v>
      </c>
      <c r="J56" t="s">
        <v>326</v>
      </c>
      <c r="P56" s="4">
        <v>41</v>
      </c>
      <c r="Q56" s="4">
        <v>0</v>
      </c>
      <c r="R56" s="4">
        <v>41</v>
      </c>
      <c r="S56" s="4">
        <f>Q56+R56</f>
        <v>41</v>
      </c>
      <c r="T56" s="4">
        <v>0</v>
      </c>
      <c r="U56" s="4">
        <v>0</v>
      </c>
      <c r="V56" s="4">
        <v>0</v>
      </c>
      <c r="W56" s="4">
        <v>0</v>
      </c>
      <c r="X56" s="4">
        <f t="shared" si="4"/>
        <v>0</v>
      </c>
      <c r="Y56" s="4">
        <f t="shared" si="5"/>
        <v>8.1999999999999993</v>
      </c>
      <c r="Z56" s="4">
        <v>0</v>
      </c>
      <c r="AA56" s="4">
        <f t="shared" si="6"/>
        <v>41</v>
      </c>
      <c r="AB56" s="5"/>
      <c r="AC56" s="5"/>
      <c r="AD56" s="5">
        <f t="shared" si="7"/>
        <v>0</v>
      </c>
      <c r="AE56" t="s">
        <v>351</v>
      </c>
      <c r="AF56" t="s">
        <v>233</v>
      </c>
      <c r="AG56" t="s">
        <v>233</v>
      </c>
      <c r="AK56" s="5"/>
      <c r="AO56" s="5"/>
      <c r="AP56" s="5"/>
      <c r="AQ56" s="14"/>
      <c r="AR56" s="14"/>
      <c r="AS56" s="14"/>
      <c r="AT56" s="14"/>
      <c r="AU56" s="13"/>
      <c r="AV56" s="13"/>
      <c r="AW56" s="17"/>
      <c r="AX56" s="5"/>
      <c r="AY56" s="5"/>
      <c r="AZ56" s="5"/>
      <c r="BA56" s="5"/>
      <c r="BF56" t="s">
        <v>233</v>
      </c>
      <c r="BH56" s="5"/>
    </row>
    <row r="57" spans="1:60" x14ac:dyDescent="0.2">
      <c r="A57" s="7">
        <v>43221</v>
      </c>
      <c r="B57" s="8" t="s">
        <v>149</v>
      </c>
      <c r="C57" s="8" t="s">
        <v>150</v>
      </c>
      <c r="D57" s="8" t="s">
        <v>466</v>
      </c>
      <c r="E57" s="8" t="s">
        <v>151</v>
      </c>
      <c r="F57" s="4">
        <v>403</v>
      </c>
      <c r="G57" t="s">
        <v>152</v>
      </c>
      <c r="I57" t="s">
        <v>392</v>
      </c>
      <c r="J57" t="s">
        <v>323</v>
      </c>
      <c r="P57" s="4">
        <v>403</v>
      </c>
      <c r="Q57" s="4">
        <v>0</v>
      </c>
      <c r="R57" s="4">
        <v>403</v>
      </c>
      <c r="S57" s="4">
        <f>Q57+R57</f>
        <v>403</v>
      </c>
      <c r="T57" s="4">
        <v>0</v>
      </c>
      <c r="U57" s="4">
        <v>0</v>
      </c>
      <c r="V57" s="4">
        <v>0</v>
      </c>
      <c r="W57" s="4">
        <v>0</v>
      </c>
      <c r="X57" s="4">
        <f t="shared" si="4"/>
        <v>0</v>
      </c>
      <c r="Y57" s="4">
        <f t="shared" si="5"/>
        <v>80.600000000000009</v>
      </c>
      <c r="Z57" s="4">
        <v>94</v>
      </c>
      <c r="AA57" s="4">
        <f t="shared" si="6"/>
        <v>497</v>
      </c>
      <c r="AB57" s="5">
        <v>0</v>
      </c>
      <c r="AC57" s="5"/>
      <c r="AD57" s="5">
        <f t="shared" si="7"/>
        <v>0</v>
      </c>
      <c r="AE57" t="s">
        <v>347</v>
      </c>
      <c r="AF57" t="s">
        <v>234</v>
      </c>
      <c r="AG57" t="s">
        <v>234</v>
      </c>
      <c r="AH57" t="s">
        <v>361</v>
      </c>
      <c r="AI57" t="s">
        <v>250</v>
      </c>
      <c r="AK57" s="5"/>
      <c r="AO57" s="5"/>
      <c r="AP57" s="5"/>
      <c r="AQ57" s="14"/>
      <c r="AR57" s="14"/>
      <c r="AS57" s="14"/>
      <c r="AT57" s="14"/>
      <c r="AU57" s="13"/>
      <c r="AV57" s="13"/>
      <c r="AW57" s="17"/>
      <c r="AX57" s="5"/>
      <c r="AY57" s="5"/>
      <c r="AZ57" s="5"/>
      <c r="BA57" s="5"/>
      <c r="BF57" t="s">
        <v>233</v>
      </c>
      <c r="BH57" s="5"/>
    </row>
    <row r="58" spans="1:60" x14ac:dyDescent="0.2">
      <c r="A58" s="12">
        <v>42915</v>
      </c>
      <c r="B58" t="s">
        <v>593</v>
      </c>
      <c r="C58" t="s">
        <v>64</v>
      </c>
      <c r="D58" t="s">
        <v>13</v>
      </c>
      <c r="E58" t="s">
        <v>65</v>
      </c>
      <c r="F58" s="4">
        <v>128</v>
      </c>
      <c r="G58" t="s">
        <v>381</v>
      </c>
      <c r="H58" t="s">
        <v>1064</v>
      </c>
      <c r="I58" t="s">
        <v>491</v>
      </c>
      <c r="J58" s="23" t="s">
        <v>908</v>
      </c>
      <c r="K58" t="s">
        <v>145</v>
      </c>
      <c r="L58" t="s">
        <v>909</v>
      </c>
      <c r="P58" s="4">
        <v>128</v>
      </c>
      <c r="Q58" s="4"/>
      <c r="R58" s="4"/>
      <c r="S58" s="4">
        <v>127</v>
      </c>
      <c r="T58" s="4">
        <v>0</v>
      </c>
      <c r="U58" s="4">
        <v>0</v>
      </c>
      <c r="V58" s="4">
        <v>0</v>
      </c>
      <c r="W58" s="4">
        <v>0</v>
      </c>
      <c r="X58" s="4">
        <f t="shared" si="4"/>
        <v>0</v>
      </c>
      <c r="Y58" s="4">
        <f t="shared" si="5"/>
        <v>25.6</v>
      </c>
      <c r="Z58" s="4">
        <v>0</v>
      </c>
      <c r="AA58" s="4">
        <f t="shared" si="6"/>
        <v>127</v>
      </c>
      <c r="AB58" s="5">
        <v>0</v>
      </c>
      <c r="AC58" s="5"/>
      <c r="AD58" s="5">
        <f t="shared" si="7"/>
        <v>0</v>
      </c>
      <c r="AF58" t="s">
        <v>233</v>
      </c>
      <c r="AG58" t="s">
        <v>233</v>
      </c>
      <c r="AK58" s="5"/>
      <c r="AO58" s="5">
        <v>40000000</v>
      </c>
      <c r="AP58" s="18"/>
      <c r="AQ58" s="14"/>
      <c r="AR58" s="14"/>
      <c r="AS58" s="14"/>
      <c r="AT58" s="14"/>
      <c r="AU58" s="13"/>
      <c r="AV58" s="13"/>
      <c r="AW58" s="17"/>
      <c r="AX58" s="5"/>
      <c r="AY58" s="5"/>
      <c r="AZ58" s="5" t="s">
        <v>281</v>
      </c>
      <c r="BA58" s="5"/>
      <c r="BF58" t="s">
        <v>233</v>
      </c>
      <c r="BH58" s="5">
        <v>152400</v>
      </c>
    </row>
    <row r="59" spans="1:60" x14ac:dyDescent="0.2">
      <c r="A59" s="12">
        <v>43021</v>
      </c>
      <c r="B59" t="s">
        <v>918</v>
      </c>
      <c r="C59" t="s">
        <v>916</v>
      </c>
      <c r="D59" t="s">
        <v>396</v>
      </c>
      <c r="E59" t="s">
        <v>917</v>
      </c>
      <c r="F59" s="4">
        <v>108</v>
      </c>
      <c r="G59" t="s">
        <v>6</v>
      </c>
      <c r="H59" t="s">
        <v>923</v>
      </c>
      <c r="I59" t="s">
        <v>391</v>
      </c>
      <c r="J59" t="s">
        <v>919</v>
      </c>
      <c r="L59" t="s">
        <v>920</v>
      </c>
      <c r="M59" t="s">
        <v>921</v>
      </c>
      <c r="P59" s="4">
        <v>108</v>
      </c>
      <c r="Q59" s="4">
        <v>108</v>
      </c>
      <c r="R59" s="4">
        <v>0</v>
      </c>
      <c r="S59" s="4">
        <v>108</v>
      </c>
      <c r="T59" s="4">
        <v>0</v>
      </c>
      <c r="U59" s="4">
        <v>0</v>
      </c>
      <c r="V59" s="4">
        <v>0</v>
      </c>
      <c r="W59" s="4">
        <v>0</v>
      </c>
      <c r="X59" s="4">
        <f t="shared" si="4"/>
        <v>0</v>
      </c>
      <c r="Y59" s="4">
        <f t="shared" si="5"/>
        <v>21.6</v>
      </c>
      <c r="Z59" s="4">
        <v>0</v>
      </c>
      <c r="AA59" s="4">
        <f t="shared" si="6"/>
        <v>108</v>
      </c>
      <c r="AB59" s="5">
        <v>100000</v>
      </c>
      <c r="AC59" s="5"/>
      <c r="AD59" s="5">
        <f t="shared" si="7"/>
        <v>100000</v>
      </c>
      <c r="AF59" t="s">
        <v>234</v>
      </c>
      <c r="AG59" t="s">
        <v>233</v>
      </c>
      <c r="AH59" t="s">
        <v>922</v>
      </c>
      <c r="AI59" t="s">
        <v>476</v>
      </c>
      <c r="AJ59" t="s">
        <v>740</v>
      </c>
      <c r="AK59" s="5"/>
      <c r="AO59" s="18">
        <v>31000000</v>
      </c>
      <c r="AP59" s="18"/>
      <c r="AQ59" s="14"/>
      <c r="AR59" s="14"/>
      <c r="AS59" s="14"/>
      <c r="AT59" s="14"/>
      <c r="AU59" s="13"/>
      <c r="AV59" s="13"/>
      <c r="AW59" s="17"/>
      <c r="AX59" s="5"/>
      <c r="AY59" s="5"/>
      <c r="AZ59" s="5">
        <v>199950</v>
      </c>
      <c r="BA59" s="5"/>
      <c r="BB59" t="s">
        <v>924</v>
      </c>
      <c r="BC59">
        <v>795</v>
      </c>
      <c r="BF59" t="s">
        <v>234</v>
      </c>
      <c r="BG59" t="s">
        <v>925</v>
      </c>
      <c r="BH59" s="5"/>
    </row>
    <row r="60" spans="1:60" x14ac:dyDescent="0.2">
      <c r="A60" s="12">
        <v>44098</v>
      </c>
      <c r="B60" t="s">
        <v>206</v>
      </c>
      <c r="C60" t="s">
        <v>207</v>
      </c>
      <c r="D60" t="s">
        <v>396</v>
      </c>
      <c r="E60" t="s">
        <v>208</v>
      </c>
      <c r="F60" s="4">
        <v>1568</v>
      </c>
      <c r="G60" t="s">
        <v>196</v>
      </c>
      <c r="I60" t="s">
        <v>392</v>
      </c>
      <c r="J60" t="s">
        <v>337</v>
      </c>
      <c r="L60" t="s">
        <v>346</v>
      </c>
      <c r="P60" s="4">
        <v>1568</v>
      </c>
      <c r="Q60" s="4">
        <v>0</v>
      </c>
      <c r="R60" s="4">
        <v>1568</v>
      </c>
      <c r="S60" s="4">
        <f>Q60+R60</f>
        <v>1568</v>
      </c>
      <c r="T60" s="4">
        <v>0</v>
      </c>
      <c r="U60" s="4">
        <v>0</v>
      </c>
      <c r="V60" s="4">
        <v>0</v>
      </c>
      <c r="W60" s="4">
        <v>0</v>
      </c>
      <c r="X60" s="4">
        <f t="shared" si="4"/>
        <v>0</v>
      </c>
      <c r="Y60" s="4">
        <f t="shared" si="5"/>
        <v>313.60000000000002</v>
      </c>
      <c r="Z60" s="4">
        <v>0</v>
      </c>
      <c r="AA60" s="4">
        <f t="shared" si="6"/>
        <v>1568</v>
      </c>
      <c r="AB60" s="5">
        <v>0</v>
      </c>
      <c r="AC60" s="5"/>
      <c r="AD60" s="5">
        <f t="shared" si="7"/>
        <v>0</v>
      </c>
      <c r="AF60" t="s">
        <v>233</v>
      </c>
      <c r="AG60" t="s">
        <v>233</v>
      </c>
      <c r="AK60" s="5"/>
      <c r="AO60" s="5">
        <v>301410000</v>
      </c>
      <c r="AP60" s="5">
        <v>256200000</v>
      </c>
      <c r="AQ60" s="14">
        <v>45210000</v>
      </c>
      <c r="AR60" s="14">
        <v>90000</v>
      </c>
      <c r="AS60" s="14">
        <v>16180000</v>
      </c>
      <c r="AT60" s="14">
        <v>16390000</v>
      </c>
      <c r="AU60" s="13">
        <f>AQ60/AP60</f>
        <v>0.17646370023419203</v>
      </c>
      <c r="AV60" s="13">
        <v>0.15</v>
      </c>
      <c r="AW60" s="17">
        <v>3.2</v>
      </c>
      <c r="AX60" s="5">
        <f>AS60/AW60</f>
        <v>5056250</v>
      </c>
      <c r="AY60" s="5">
        <f>AT60/AW60</f>
        <v>5121875</v>
      </c>
      <c r="AZ60" s="5"/>
      <c r="BA60" s="5"/>
      <c r="BF60" t="s">
        <v>233</v>
      </c>
      <c r="BH60" s="5"/>
    </row>
    <row r="61" spans="1:60" x14ac:dyDescent="0.2">
      <c r="A61" s="7">
        <v>42480</v>
      </c>
      <c r="B61" s="8" t="s">
        <v>656</v>
      </c>
      <c r="C61" s="8" t="s">
        <v>655</v>
      </c>
      <c r="D61" s="8" t="s">
        <v>427</v>
      </c>
      <c r="E61" s="8" t="s">
        <v>69</v>
      </c>
      <c r="F61" s="4">
        <v>114</v>
      </c>
      <c r="G61" s="8" t="s">
        <v>6</v>
      </c>
      <c r="H61" s="8" t="s">
        <v>923</v>
      </c>
      <c r="I61" t="s">
        <v>491</v>
      </c>
      <c r="J61" t="s">
        <v>21</v>
      </c>
      <c r="L61" t="s">
        <v>654</v>
      </c>
      <c r="P61" s="4">
        <v>114</v>
      </c>
      <c r="Q61" s="4"/>
      <c r="R61" s="4"/>
      <c r="S61" s="4">
        <v>114</v>
      </c>
      <c r="T61" s="4">
        <v>0</v>
      </c>
      <c r="U61" s="4">
        <v>0</v>
      </c>
      <c r="V61" s="4">
        <v>0</v>
      </c>
      <c r="W61" s="4">
        <v>0</v>
      </c>
      <c r="X61" s="4">
        <f t="shared" si="4"/>
        <v>0</v>
      </c>
      <c r="Y61" s="4">
        <f t="shared" si="5"/>
        <v>22.799999999999997</v>
      </c>
      <c r="Z61" s="4">
        <v>0</v>
      </c>
      <c r="AA61" s="4">
        <f t="shared" si="6"/>
        <v>114</v>
      </c>
      <c r="AB61" s="5">
        <v>0</v>
      </c>
      <c r="AC61" s="5"/>
      <c r="AD61" s="5">
        <f t="shared" si="7"/>
        <v>0</v>
      </c>
      <c r="AF61" t="s">
        <v>233</v>
      </c>
      <c r="AG61" t="s">
        <v>233</v>
      </c>
      <c r="AK61" s="5"/>
      <c r="AO61" s="5"/>
      <c r="AP61" s="18"/>
      <c r="AQ61" s="14"/>
      <c r="AR61" s="14"/>
      <c r="AS61" s="14"/>
      <c r="AT61" s="14"/>
      <c r="AU61" s="13"/>
      <c r="AV61" s="13"/>
      <c r="AW61" s="17"/>
      <c r="AX61" s="5"/>
      <c r="AY61" s="5"/>
      <c r="AZ61" s="5">
        <v>109995</v>
      </c>
      <c r="BA61" s="5" t="s">
        <v>968</v>
      </c>
      <c r="BF61" t="s">
        <v>234</v>
      </c>
      <c r="BG61" t="s">
        <v>967</v>
      </c>
      <c r="BH61" s="5"/>
    </row>
    <row r="62" spans="1:60" x14ac:dyDescent="0.2">
      <c r="A62" s="12">
        <v>42831</v>
      </c>
      <c r="B62" s="8" t="s">
        <v>653</v>
      </c>
      <c r="C62" t="s">
        <v>1077</v>
      </c>
      <c r="D62" t="s">
        <v>45</v>
      </c>
      <c r="E62" t="s">
        <v>69</v>
      </c>
      <c r="F62" s="4">
        <v>593</v>
      </c>
      <c r="G62" t="s">
        <v>6</v>
      </c>
      <c r="H62" t="s">
        <v>383</v>
      </c>
      <c r="I62" t="s">
        <v>491</v>
      </c>
      <c r="J62" t="s">
        <v>21</v>
      </c>
      <c r="L62" t="s">
        <v>654</v>
      </c>
      <c r="P62" s="4">
        <v>593</v>
      </c>
      <c r="Q62" s="4">
        <v>593</v>
      </c>
      <c r="R62" s="4">
        <v>0</v>
      </c>
      <c r="S62" s="4">
        <v>593</v>
      </c>
      <c r="T62" s="4">
        <v>0</v>
      </c>
      <c r="U62" s="4">
        <v>0</v>
      </c>
      <c r="V62" s="4">
        <v>0</v>
      </c>
      <c r="W62" s="4">
        <v>0</v>
      </c>
      <c r="X62" s="4">
        <f t="shared" si="4"/>
        <v>0</v>
      </c>
      <c r="Y62" s="4">
        <f t="shared" si="5"/>
        <v>118.6</v>
      </c>
      <c r="Z62" s="4">
        <v>0</v>
      </c>
      <c r="AA62" s="4">
        <f t="shared" si="6"/>
        <v>593</v>
      </c>
      <c r="AB62" s="19">
        <v>1100000</v>
      </c>
      <c r="AC62" s="19"/>
      <c r="AD62" s="5">
        <f t="shared" si="7"/>
        <v>1100000</v>
      </c>
      <c r="AE62" t="s">
        <v>273</v>
      </c>
      <c r="AF62" t="s">
        <v>233</v>
      </c>
      <c r="AG62" t="s">
        <v>233</v>
      </c>
      <c r="AK62" s="5"/>
      <c r="AO62" s="5"/>
      <c r="AP62" s="18"/>
      <c r="AQ62" s="14"/>
      <c r="AR62" s="14"/>
      <c r="AS62" s="14"/>
      <c r="AT62" s="14"/>
      <c r="AU62" s="13"/>
      <c r="AV62" s="13"/>
      <c r="AW62" s="17"/>
      <c r="AX62" s="5"/>
      <c r="AY62" s="5"/>
      <c r="AZ62" s="5"/>
      <c r="BA62" s="5">
        <v>289995</v>
      </c>
      <c r="BB62" t="s">
        <v>1025</v>
      </c>
      <c r="BF62" t="s">
        <v>234</v>
      </c>
      <c r="BH62" s="5">
        <v>730800</v>
      </c>
    </row>
    <row r="63" spans="1:60" x14ac:dyDescent="0.2">
      <c r="A63" s="12">
        <v>44183</v>
      </c>
      <c r="B63" t="s">
        <v>997</v>
      </c>
      <c r="C63" t="s">
        <v>986</v>
      </c>
      <c r="D63" t="s">
        <v>991</v>
      </c>
      <c r="E63" t="s">
        <v>998</v>
      </c>
      <c r="F63" s="4">
        <v>73</v>
      </c>
      <c r="G63" t="s">
        <v>1069</v>
      </c>
      <c r="I63" t="s">
        <v>392</v>
      </c>
      <c r="J63" s="23" t="s">
        <v>919</v>
      </c>
      <c r="L63" t="s">
        <v>919</v>
      </c>
      <c r="O63" t="s">
        <v>996</v>
      </c>
      <c r="P63" s="4">
        <v>73</v>
      </c>
      <c r="Q63" s="4"/>
      <c r="R63" s="4"/>
      <c r="S63" s="4"/>
      <c r="T63" s="4"/>
      <c r="U63" s="4"/>
      <c r="V63" s="4"/>
      <c r="W63" s="4"/>
      <c r="X63" s="4"/>
      <c r="Y63" s="4">
        <f t="shared" si="5"/>
        <v>14.6</v>
      </c>
      <c r="Z63" s="4"/>
      <c r="AA63" s="4"/>
      <c r="AB63" s="5"/>
      <c r="AC63" s="5"/>
      <c r="AD63" s="5">
        <f t="shared" si="7"/>
        <v>0</v>
      </c>
      <c r="AF63" t="s">
        <v>233</v>
      </c>
      <c r="AG63" t="s">
        <v>233</v>
      </c>
      <c r="AK63" s="5"/>
      <c r="AO63" s="5"/>
      <c r="AP63" s="18"/>
      <c r="AQ63" s="14"/>
      <c r="AR63" s="14"/>
      <c r="AS63" s="14"/>
      <c r="AT63" s="14"/>
      <c r="AU63" s="13"/>
      <c r="AV63" s="13"/>
      <c r="AW63" s="17"/>
      <c r="AX63" s="5"/>
      <c r="AY63" s="5"/>
      <c r="AZ63" s="5"/>
      <c r="BA63" s="5"/>
      <c r="BF63" t="s">
        <v>233</v>
      </c>
      <c r="BH63" s="5"/>
    </row>
    <row r="64" spans="1:60" x14ac:dyDescent="0.2">
      <c r="A64" s="12">
        <v>44182</v>
      </c>
      <c r="B64" s="8" t="s">
        <v>475</v>
      </c>
      <c r="C64" t="s">
        <v>984</v>
      </c>
      <c r="D64" t="s">
        <v>466</v>
      </c>
      <c r="E64" t="s">
        <v>473</v>
      </c>
      <c r="F64" s="4">
        <v>129</v>
      </c>
      <c r="G64" t="s">
        <v>1069</v>
      </c>
      <c r="I64" t="s">
        <v>392</v>
      </c>
      <c r="J64" s="23" t="s">
        <v>474</v>
      </c>
      <c r="P64" s="4">
        <v>129</v>
      </c>
      <c r="Q64" s="4"/>
      <c r="R64" s="4"/>
      <c r="S64" s="4">
        <v>129</v>
      </c>
      <c r="T64" s="4">
        <v>0</v>
      </c>
      <c r="U64" s="4">
        <v>0</v>
      </c>
      <c r="V64" s="4">
        <v>0</v>
      </c>
      <c r="W64" s="4">
        <v>0</v>
      </c>
      <c r="X64" s="4">
        <f t="shared" ref="X64:X90" si="8">SUM(T64:W64)</f>
        <v>0</v>
      </c>
      <c r="Y64" s="4">
        <f t="shared" si="5"/>
        <v>25.8</v>
      </c>
      <c r="Z64" s="4">
        <v>0</v>
      </c>
      <c r="AA64" s="4">
        <f t="shared" ref="AA64:AA97" si="9">S64+X64+Z64</f>
        <v>129</v>
      </c>
      <c r="AB64" s="5"/>
      <c r="AC64" s="5"/>
      <c r="AD64" s="5">
        <f t="shared" si="7"/>
        <v>0</v>
      </c>
      <c r="AF64" t="s">
        <v>234</v>
      </c>
      <c r="AG64" t="s">
        <v>233</v>
      </c>
      <c r="AH64" t="s">
        <v>1001</v>
      </c>
      <c r="AI64" t="s">
        <v>476</v>
      </c>
      <c r="AJ64" t="s">
        <v>1002</v>
      </c>
      <c r="AK64" s="5"/>
      <c r="AO64" s="5">
        <v>32000000</v>
      </c>
      <c r="AP64" s="18">
        <v>20000000</v>
      </c>
      <c r="AQ64" s="14"/>
      <c r="AR64" s="14"/>
      <c r="AS64" s="14"/>
      <c r="AT64" s="14"/>
      <c r="AU64" s="13"/>
      <c r="AX64" s="5"/>
      <c r="AY64" s="5"/>
      <c r="AZ64" s="5"/>
      <c r="BA64" s="5"/>
      <c r="BF64" t="s">
        <v>233</v>
      </c>
      <c r="BH64" s="5"/>
    </row>
    <row r="65" spans="1:60" x14ac:dyDescent="0.2">
      <c r="A65" s="12">
        <v>41586</v>
      </c>
      <c r="B65" t="s">
        <v>676</v>
      </c>
      <c r="C65" t="s">
        <v>855</v>
      </c>
      <c r="D65" t="s">
        <v>8</v>
      </c>
      <c r="E65" t="s">
        <v>673</v>
      </c>
      <c r="F65" s="4">
        <v>497</v>
      </c>
      <c r="G65" t="s">
        <v>381</v>
      </c>
      <c r="H65" t="s">
        <v>1051</v>
      </c>
      <c r="I65" t="s">
        <v>391</v>
      </c>
      <c r="J65" s="23" t="s">
        <v>1052</v>
      </c>
      <c r="K65" t="s">
        <v>139</v>
      </c>
      <c r="L65" t="s">
        <v>5</v>
      </c>
      <c r="N65" t="s">
        <v>321</v>
      </c>
      <c r="P65" s="4">
        <v>497</v>
      </c>
      <c r="Q65" s="4">
        <v>0</v>
      </c>
      <c r="R65" s="4">
        <v>497</v>
      </c>
      <c r="S65" s="4">
        <v>497</v>
      </c>
      <c r="T65" s="4">
        <v>0</v>
      </c>
      <c r="U65" s="4">
        <v>0</v>
      </c>
      <c r="V65" s="4">
        <v>0</v>
      </c>
      <c r="W65" s="4">
        <v>0</v>
      </c>
      <c r="X65" s="4">
        <f t="shared" si="8"/>
        <v>0</v>
      </c>
      <c r="Y65" s="4">
        <f t="shared" si="5"/>
        <v>99.399999999999991</v>
      </c>
      <c r="Z65" s="4">
        <v>0</v>
      </c>
      <c r="AA65" s="4">
        <f t="shared" si="9"/>
        <v>497</v>
      </c>
      <c r="AB65" s="5"/>
      <c r="AC65" s="5"/>
      <c r="AD65" s="5">
        <f t="shared" si="7"/>
        <v>0</v>
      </c>
      <c r="AF65" t="s">
        <v>233</v>
      </c>
      <c r="AG65" t="s">
        <v>233</v>
      </c>
      <c r="AK65" s="5">
        <v>35100000</v>
      </c>
      <c r="AL65" t="s">
        <v>588</v>
      </c>
      <c r="AO65" s="5">
        <v>110000000</v>
      </c>
      <c r="AP65" s="5"/>
      <c r="AQ65" s="14"/>
      <c r="AR65" s="14"/>
      <c r="AS65" s="14"/>
      <c r="AT65" s="14"/>
      <c r="AU65" s="13"/>
      <c r="AV65" s="13"/>
      <c r="AW65" s="17"/>
      <c r="AX65" s="5"/>
      <c r="AY65" s="5"/>
      <c r="AZ65" s="5"/>
      <c r="BA65" s="5"/>
      <c r="BC65">
        <v>925</v>
      </c>
      <c r="BD65">
        <v>1050</v>
      </c>
      <c r="BE65">
        <v>1650</v>
      </c>
      <c r="BF65" t="s">
        <v>233</v>
      </c>
      <c r="BH65" s="5"/>
    </row>
    <row r="66" spans="1:60" x14ac:dyDescent="0.2">
      <c r="A66" s="7">
        <v>42264</v>
      </c>
      <c r="B66" s="8" t="s">
        <v>627</v>
      </c>
      <c r="C66" s="8" t="s">
        <v>70</v>
      </c>
      <c r="D66" s="8" t="s">
        <v>26</v>
      </c>
      <c r="E66" s="8" t="s">
        <v>71</v>
      </c>
      <c r="F66" s="4">
        <v>66</v>
      </c>
      <c r="G66" s="8" t="s">
        <v>6</v>
      </c>
      <c r="H66" t="s">
        <v>25</v>
      </c>
      <c r="I66" t="s">
        <v>391</v>
      </c>
      <c r="J66" t="s">
        <v>72</v>
      </c>
      <c r="P66" s="4">
        <v>66</v>
      </c>
      <c r="Q66" s="4">
        <v>66</v>
      </c>
      <c r="R66" s="4">
        <v>0</v>
      </c>
      <c r="S66" s="4">
        <v>66</v>
      </c>
      <c r="T66" s="4">
        <v>0</v>
      </c>
      <c r="U66" s="4">
        <v>0</v>
      </c>
      <c r="V66" s="4">
        <v>0</v>
      </c>
      <c r="W66" s="4">
        <v>0</v>
      </c>
      <c r="X66" s="4">
        <f t="shared" si="8"/>
        <v>0</v>
      </c>
      <c r="Y66" s="4">
        <f t="shared" ref="Y66:Y97" si="10">P66/100*20</f>
        <v>13.200000000000001</v>
      </c>
      <c r="Z66" s="4">
        <v>0</v>
      </c>
      <c r="AA66" s="4">
        <f t="shared" si="9"/>
        <v>66</v>
      </c>
      <c r="AB66" s="5">
        <v>0</v>
      </c>
      <c r="AC66" s="5"/>
      <c r="AD66" s="5">
        <f t="shared" ref="AD66:AD97" si="11">SUM(AB66:AC66)</f>
        <v>0</v>
      </c>
      <c r="AF66" t="s">
        <v>233</v>
      </c>
      <c r="AG66" t="s">
        <v>233</v>
      </c>
      <c r="AK66" s="5"/>
      <c r="AO66" s="5"/>
      <c r="AP66" s="18"/>
      <c r="AQ66" s="14"/>
      <c r="AR66" s="14"/>
      <c r="AS66" s="14"/>
      <c r="AT66" s="14"/>
      <c r="AU66" s="13"/>
      <c r="AV66" s="13"/>
      <c r="AW66" s="17"/>
      <c r="AX66" s="5"/>
      <c r="AY66" s="5"/>
      <c r="AZ66" s="5">
        <v>165000</v>
      </c>
      <c r="BA66" s="5"/>
      <c r="BB66" t="s">
        <v>290</v>
      </c>
      <c r="BF66" t="s">
        <v>234</v>
      </c>
      <c r="BH66" s="5">
        <v>79200</v>
      </c>
    </row>
    <row r="67" spans="1:60" x14ac:dyDescent="0.2">
      <c r="A67" s="12">
        <v>43755</v>
      </c>
      <c r="B67" t="s">
        <v>180</v>
      </c>
      <c r="C67" t="s">
        <v>181</v>
      </c>
      <c r="D67" t="s">
        <v>466</v>
      </c>
      <c r="E67" t="s">
        <v>182</v>
      </c>
      <c r="F67" s="4">
        <v>361</v>
      </c>
      <c r="G67" t="s">
        <v>6</v>
      </c>
      <c r="I67" t="s">
        <v>392</v>
      </c>
      <c r="J67" t="s">
        <v>333</v>
      </c>
      <c r="L67" t="s">
        <v>340</v>
      </c>
      <c r="P67" s="4">
        <v>361</v>
      </c>
      <c r="Q67" s="4"/>
      <c r="R67" s="4"/>
      <c r="S67" s="4">
        <v>361</v>
      </c>
      <c r="T67" s="4">
        <v>0</v>
      </c>
      <c r="U67" s="4">
        <v>0</v>
      </c>
      <c r="V67" s="4">
        <v>0</v>
      </c>
      <c r="W67" s="4">
        <v>0</v>
      </c>
      <c r="X67" s="4">
        <f t="shared" si="8"/>
        <v>0</v>
      </c>
      <c r="Y67" s="4">
        <f t="shared" si="10"/>
        <v>72.2</v>
      </c>
      <c r="Z67" s="4">
        <v>0</v>
      </c>
      <c r="AA67" s="4">
        <f t="shared" si="9"/>
        <v>361</v>
      </c>
      <c r="AB67" s="5">
        <v>1000000</v>
      </c>
      <c r="AC67" s="5"/>
      <c r="AD67" s="5">
        <f t="shared" si="11"/>
        <v>1000000</v>
      </c>
      <c r="AF67" t="s">
        <v>234</v>
      </c>
      <c r="AG67" t="s">
        <v>234</v>
      </c>
      <c r="AH67" t="s">
        <v>366</v>
      </c>
      <c r="AI67" t="s">
        <v>365</v>
      </c>
      <c r="AK67" s="5"/>
      <c r="AM67" t="s">
        <v>371</v>
      </c>
      <c r="AN67" t="s">
        <v>373</v>
      </c>
      <c r="AO67" s="5">
        <v>111330000</v>
      </c>
      <c r="AP67" s="5">
        <v>96210000</v>
      </c>
      <c r="AQ67" s="14">
        <v>21120000</v>
      </c>
      <c r="AR67" s="14">
        <v>700000</v>
      </c>
      <c r="AS67" s="14">
        <v>8660000</v>
      </c>
      <c r="AT67" s="14">
        <v>5140000</v>
      </c>
      <c r="AU67" s="13">
        <f>AQ67/AP67</f>
        <v>0.21951980043654507</v>
      </c>
      <c r="AV67" s="13">
        <v>0.18970000000000001</v>
      </c>
      <c r="AW67" s="17">
        <v>0.4</v>
      </c>
      <c r="AX67" s="5">
        <f>AS67/AW67</f>
        <v>21650000</v>
      </c>
      <c r="AY67" s="5">
        <f>AT67/AW67</f>
        <v>12850000</v>
      </c>
      <c r="AZ67" s="5">
        <v>217000</v>
      </c>
      <c r="BA67" s="5"/>
      <c r="BB67" t="s">
        <v>376</v>
      </c>
      <c r="BF67" t="s">
        <v>233</v>
      </c>
      <c r="BH67" s="5"/>
    </row>
    <row r="68" spans="1:60" x14ac:dyDescent="0.2">
      <c r="A68" s="12">
        <v>43435</v>
      </c>
      <c r="B68" t="s">
        <v>168</v>
      </c>
      <c r="C68" t="s">
        <v>169</v>
      </c>
      <c r="D68" t="s">
        <v>396</v>
      </c>
      <c r="E68" t="s">
        <v>170</v>
      </c>
      <c r="F68" s="4">
        <v>171</v>
      </c>
      <c r="G68" t="s">
        <v>1069</v>
      </c>
      <c r="I68" t="s">
        <v>392</v>
      </c>
      <c r="J68" t="s">
        <v>328</v>
      </c>
      <c r="P68" s="4">
        <v>171</v>
      </c>
      <c r="Q68" s="4"/>
      <c r="R68" s="4"/>
      <c r="S68" s="4">
        <v>171</v>
      </c>
      <c r="T68" s="4">
        <v>0</v>
      </c>
      <c r="U68" s="4">
        <v>0</v>
      </c>
      <c r="V68" s="4">
        <v>0</v>
      </c>
      <c r="W68" s="4">
        <v>0</v>
      </c>
      <c r="X68" s="4">
        <f t="shared" si="8"/>
        <v>0</v>
      </c>
      <c r="Y68" s="4">
        <f t="shared" si="10"/>
        <v>34.200000000000003</v>
      </c>
      <c r="Z68" s="4">
        <v>0</v>
      </c>
      <c r="AA68" s="4">
        <f t="shared" si="9"/>
        <v>171</v>
      </c>
      <c r="AB68" s="5">
        <v>400000</v>
      </c>
      <c r="AC68" s="5"/>
      <c r="AD68" s="5">
        <f t="shared" si="11"/>
        <v>400000</v>
      </c>
      <c r="AE68" t="s">
        <v>353</v>
      </c>
      <c r="AF68" t="s">
        <v>234</v>
      </c>
      <c r="AG68" t="s">
        <v>233</v>
      </c>
      <c r="AH68" t="s">
        <v>364</v>
      </c>
      <c r="AI68" t="s">
        <v>365</v>
      </c>
      <c r="AK68" s="5"/>
      <c r="AO68" s="5">
        <v>60000000</v>
      </c>
      <c r="AP68" s="5"/>
      <c r="AQ68" s="14"/>
      <c r="AR68" s="14"/>
      <c r="AS68" s="14"/>
      <c r="AT68" s="14"/>
      <c r="AU68" s="13"/>
      <c r="AV68" s="13"/>
      <c r="AW68" s="17"/>
      <c r="AX68" s="5"/>
      <c r="AY68" s="5"/>
      <c r="AZ68" s="5"/>
      <c r="BA68" s="5"/>
      <c r="BF68" t="s">
        <v>233</v>
      </c>
      <c r="BH68" s="5"/>
    </row>
    <row r="69" spans="1:60" x14ac:dyDescent="0.2">
      <c r="A69" s="7">
        <v>41235</v>
      </c>
      <c r="B69" s="8" t="s">
        <v>779</v>
      </c>
      <c r="C69" s="8" t="s">
        <v>783</v>
      </c>
      <c r="D69" s="8" t="s">
        <v>13</v>
      </c>
      <c r="E69" s="8" t="s">
        <v>780</v>
      </c>
      <c r="F69" s="4">
        <v>46</v>
      </c>
      <c r="G69" s="8" t="s">
        <v>6</v>
      </c>
      <c r="H69" s="8" t="s">
        <v>1026</v>
      </c>
      <c r="I69" t="s">
        <v>391</v>
      </c>
      <c r="J69" s="23" t="s">
        <v>777</v>
      </c>
      <c r="L69" s="23" t="s">
        <v>777</v>
      </c>
      <c r="M69" t="s">
        <v>778</v>
      </c>
      <c r="P69" s="4">
        <v>46</v>
      </c>
      <c r="Q69" s="4">
        <v>46</v>
      </c>
      <c r="R69" s="4">
        <v>0</v>
      </c>
      <c r="S69" s="4">
        <v>46</v>
      </c>
      <c r="T69" s="4">
        <v>0</v>
      </c>
      <c r="U69" s="4">
        <v>0</v>
      </c>
      <c r="V69" s="4">
        <v>0</v>
      </c>
      <c r="W69" s="4">
        <v>0</v>
      </c>
      <c r="X69" s="4">
        <f t="shared" si="8"/>
        <v>0</v>
      </c>
      <c r="Y69" s="4">
        <f t="shared" si="10"/>
        <v>9.2000000000000011</v>
      </c>
      <c r="Z69" s="4">
        <v>0</v>
      </c>
      <c r="AA69" s="4">
        <f t="shared" si="9"/>
        <v>46</v>
      </c>
      <c r="AB69" s="5"/>
      <c r="AC69" s="5"/>
      <c r="AD69" s="5">
        <f t="shared" si="11"/>
        <v>0</v>
      </c>
      <c r="AF69" t="s">
        <v>233</v>
      </c>
      <c r="AG69" t="s">
        <v>233</v>
      </c>
      <c r="AK69" s="5"/>
      <c r="AO69" s="5"/>
      <c r="AP69" s="5"/>
      <c r="AQ69" s="14"/>
      <c r="AR69" s="14"/>
      <c r="AS69" s="14"/>
      <c r="AT69" s="14"/>
      <c r="AU69" s="13"/>
      <c r="AV69" s="13"/>
      <c r="AW69" s="17"/>
      <c r="AX69" s="5"/>
      <c r="AY69" s="5"/>
      <c r="AZ69" s="5"/>
      <c r="BA69" s="5"/>
      <c r="BF69" t="s">
        <v>233</v>
      </c>
      <c r="BH69" s="5"/>
    </row>
    <row r="70" spans="1:60" x14ac:dyDescent="0.2">
      <c r="A70" s="12">
        <v>42320</v>
      </c>
      <c r="B70" s="8" t="s">
        <v>781</v>
      </c>
      <c r="C70" t="s">
        <v>782</v>
      </c>
      <c r="D70" t="s">
        <v>13</v>
      </c>
      <c r="E70" t="s">
        <v>73</v>
      </c>
      <c r="F70" s="4">
        <v>101</v>
      </c>
      <c r="G70" t="s">
        <v>6</v>
      </c>
      <c r="H70" t="s">
        <v>1026</v>
      </c>
      <c r="I70" t="s">
        <v>391</v>
      </c>
      <c r="J70" t="s">
        <v>74</v>
      </c>
      <c r="M70" t="s">
        <v>778</v>
      </c>
      <c r="P70" s="4">
        <v>101</v>
      </c>
      <c r="Q70" s="4"/>
      <c r="R70" s="4"/>
      <c r="S70" s="4">
        <v>101</v>
      </c>
      <c r="T70" s="4">
        <v>0</v>
      </c>
      <c r="U70" s="4">
        <v>0</v>
      </c>
      <c r="V70" s="4">
        <v>0</v>
      </c>
      <c r="W70" s="4">
        <v>0</v>
      </c>
      <c r="X70" s="4">
        <f t="shared" si="8"/>
        <v>0</v>
      </c>
      <c r="Y70" s="4">
        <f t="shared" si="10"/>
        <v>20.2</v>
      </c>
      <c r="Z70" s="4">
        <v>0</v>
      </c>
      <c r="AA70" s="4">
        <f t="shared" si="9"/>
        <v>101</v>
      </c>
      <c r="AB70" s="5">
        <v>0</v>
      </c>
      <c r="AC70" s="5"/>
      <c r="AD70" s="5">
        <f t="shared" si="11"/>
        <v>0</v>
      </c>
      <c r="AF70" t="s">
        <v>233</v>
      </c>
      <c r="AG70" t="s">
        <v>233</v>
      </c>
      <c r="AK70" s="5"/>
      <c r="AO70" s="5">
        <v>15000000</v>
      </c>
      <c r="AP70" s="18">
        <v>15000000</v>
      </c>
      <c r="AQ70" s="14"/>
      <c r="AR70" s="14"/>
      <c r="AS70" s="14"/>
      <c r="AT70" s="14"/>
      <c r="AU70" s="13"/>
      <c r="AV70" s="13"/>
      <c r="AW70" s="17"/>
      <c r="AX70" s="5"/>
      <c r="AY70" s="5"/>
      <c r="AZ70" s="5" t="s">
        <v>281</v>
      </c>
      <c r="BA70" s="5"/>
      <c r="BF70" t="s">
        <v>233</v>
      </c>
      <c r="BH70" s="5">
        <v>121200</v>
      </c>
    </row>
    <row r="71" spans="1:60" x14ac:dyDescent="0.2">
      <c r="A71" s="12">
        <v>44042</v>
      </c>
      <c r="B71" t="s">
        <v>189</v>
      </c>
      <c r="C71" t="s">
        <v>495</v>
      </c>
      <c r="D71" t="s">
        <v>582</v>
      </c>
      <c r="E71" t="s">
        <v>190</v>
      </c>
      <c r="F71" s="4">
        <v>106</v>
      </c>
      <c r="G71" t="s">
        <v>6</v>
      </c>
      <c r="I71" t="s">
        <v>392</v>
      </c>
      <c r="J71" t="s">
        <v>334</v>
      </c>
      <c r="L71" t="s">
        <v>343</v>
      </c>
      <c r="P71" s="4">
        <v>106</v>
      </c>
      <c r="Q71" s="4">
        <v>106</v>
      </c>
      <c r="R71" s="4">
        <v>0</v>
      </c>
      <c r="S71" s="4">
        <f>Q71+R71</f>
        <v>106</v>
      </c>
      <c r="T71" s="4">
        <v>0</v>
      </c>
      <c r="U71" s="4">
        <v>0</v>
      </c>
      <c r="V71" s="4">
        <v>0</v>
      </c>
      <c r="W71" s="4">
        <v>0</v>
      </c>
      <c r="X71" s="4">
        <f t="shared" si="8"/>
        <v>0</v>
      </c>
      <c r="Y71" s="4">
        <f t="shared" si="10"/>
        <v>21.200000000000003</v>
      </c>
      <c r="Z71" s="4">
        <v>0</v>
      </c>
      <c r="AA71" s="4">
        <f t="shared" si="9"/>
        <v>106</v>
      </c>
      <c r="AB71" s="5">
        <v>0</v>
      </c>
      <c r="AC71" s="5"/>
      <c r="AD71" s="5">
        <f t="shared" si="11"/>
        <v>0</v>
      </c>
      <c r="AE71" t="s">
        <v>357</v>
      </c>
      <c r="AF71" t="s">
        <v>233</v>
      </c>
      <c r="AG71" t="s">
        <v>233</v>
      </c>
      <c r="AK71" s="5">
        <v>10000000</v>
      </c>
      <c r="AL71" t="s">
        <v>370</v>
      </c>
      <c r="AM71" t="s">
        <v>371</v>
      </c>
      <c r="AO71" s="5">
        <v>27680000</v>
      </c>
      <c r="AP71" s="5">
        <v>23640000</v>
      </c>
      <c r="AQ71" s="14">
        <v>4020000</v>
      </c>
      <c r="AR71" s="14">
        <v>630000</v>
      </c>
      <c r="AS71" s="14">
        <v>1400000</v>
      </c>
      <c r="AT71" s="14">
        <v>1040000</v>
      </c>
      <c r="AU71" s="13">
        <f>AQ71/AP71</f>
        <v>0.17005076142131981</v>
      </c>
      <c r="AV71" s="13">
        <v>0.1452</v>
      </c>
      <c r="AW71" s="17">
        <v>0.44</v>
      </c>
      <c r="AX71" s="5">
        <f>AS71/AW71</f>
        <v>3181818.1818181816</v>
      </c>
      <c r="AY71" s="5">
        <f>AT71/AW71</f>
        <v>2363636.3636363638</v>
      </c>
      <c r="AZ71" s="5">
        <v>205000</v>
      </c>
      <c r="BA71" s="5"/>
      <c r="BB71" t="s">
        <v>378</v>
      </c>
      <c r="BF71" t="s">
        <v>234</v>
      </c>
      <c r="BG71" t="s">
        <v>380</v>
      </c>
      <c r="BH71" s="5"/>
    </row>
    <row r="72" spans="1:60" x14ac:dyDescent="0.2">
      <c r="A72" s="12">
        <v>42635</v>
      </c>
      <c r="B72" t="s">
        <v>743</v>
      </c>
      <c r="C72" t="s">
        <v>494</v>
      </c>
      <c r="D72" t="s">
        <v>11</v>
      </c>
      <c r="E72" t="s">
        <v>75</v>
      </c>
      <c r="F72" s="4">
        <v>478</v>
      </c>
      <c r="G72" t="s">
        <v>381</v>
      </c>
      <c r="H72" t="s">
        <v>1036</v>
      </c>
      <c r="I72" t="s">
        <v>491</v>
      </c>
      <c r="J72" s="23" t="s">
        <v>900</v>
      </c>
      <c r="K72" t="s">
        <v>901</v>
      </c>
      <c r="L72" t="s">
        <v>746</v>
      </c>
      <c r="N72" t="s">
        <v>745</v>
      </c>
      <c r="O72" s="23" t="s">
        <v>744</v>
      </c>
      <c r="P72" s="4">
        <v>478</v>
      </c>
      <c r="Q72" s="4"/>
      <c r="R72" s="4"/>
      <c r="S72" s="4">
        <v>478</v>
      </c>
      <c r="T72" s="4">
        <v>0</v>
      </c>
      <c r="U72" s="4">
        <v>0</v>
      </c>
      <c r="V72" s="4">
        <v>0</v>
      </c>
      <c r="W72" s="4">
        <v>0</v>
      </c>
      <c r="X72" s="4">
        <f t="shared" si="8"/>
        <v>0</v>
      </c>
      <c r="Y72" s="4">
        <f t="shared" si="10"/>
        <v>95.600000000000009</v>
      </c>
      <c r="Z72" s="4">
        <v>0</v>
      </c>
      <c r="AA72" s="4">
        <f t="shared" si="9"/>
        <v>478</v>
      </c>
      <c r="AB72" s="5">
        <v>0</v>
      </c>
      <c r="AC72" s="5"/>
      <c r="AD72" s="5">
        <f t="shared" si="11"/>
        <v>0</v>
      </c>
      <c r="AF72" t="s">
        <v>234</v>
      </c>
      <c r="AG72" t="s">
        <v>234</v>
      </c>
      <c r="AH72" t="s">
        <v>249</v>
      </c>
      <c r="AI72" t="s">
        <v>250</v>
      </c>
      <c r="AJ72" t="s">
        <v>237</v>
      </c>
      <c r="AK72" s="5"/>
      <c r="AO72" s="5"/>
      <c r="AP72" s="18">
        <v>250000000</v>
      </c>
      <c r="AQ72" s="14"/>
      <c r="AR72" s="14"/>
      <c r="AS72" s="14"/>
      <c r="AT72" s="14"/>
      <c r="AU72" s="13"/>
      <c r="AV72" s="13"/>
      <c r="AW72" s="17"/>
      <c r="AX72" s="5"/>
      <c r="AY72" s="5"/>
      <c r="AZ72" s="5" t="s">
        <v>281</v>
      </c>
      <c r="BA72" s="5"/>
      <c r="BF72" t="s">
        <v>233</v>
      </c>
      <c r="BH72" s="5">
        <v>573600</v>
      </c>
    </row>
    <row r="73" spans="1:60" x14ac:dyDescent="0.2">
      <c r="A73" s="7">
        <v>42943</v>
      </c>
      <c r="B73" s="9" t="s">
        <v>700</v>
      </c>
      <c r="C73" s="8" t="s">
        <v>76</v>
      </c>
      <c r="D73" s="8" t="s">
        <v>13</v>
      </c>
      <c r="E73" s="8" t="s">
        <v>77</v>
      </c>
      <c r="F73" s="4">
        <v>213</v>
      </c>
      <c r="G73" s="8" t="s">
        <v>381</v>
      </c>
      <c r="I73" t="s">
        <v>491</v>
      </c>
      <c r="J73" s="23" t="s">
        <v>140</v>
      </c>
      <c r="K73" t="s">
        <v>313</v>
      </c>
      <c r="L73" t="s">
        <v>699</v>
      </c>
      <c r="P73" s="4">
        <v>213</v>
      </c>
      <c r="Q73" s="4">
        <v>0</v>
      </c>
      <c r="R73" s="4">
        <v>213</v>
      </c>
      <c r="S73" s="4">
        <v>213</v>
      </c>
      <c r="T73" s="4">
        <v>0</v>
      </c>
      <c r="U73" s="4">
        <v>0</v>
      </c>
      <c r="V73" s="4">
        <v>0</v>
      </c>
      <c r="W73" s="4">
        <v>0</v>
      </c>
      <c r="X73" s="4">
        <f t="shared" si="8"/>
        <v>0</v>
      </c>
      <c r="Y73" s="4">
        <f t="shared" si="10"/>
        <v>42.599999999999994</v>
      </c>
      <c r="Z73" s="4">
        <v>0</v>
      </c>
      <c r="AA73" s="4">
        <f t="shared" si="9"/>
        <v>213</v>
      </c>
      <c r="AB73" s="5">
        <v>0</v>
      </c>
      <c r="AC73" s="5"/>
      <c r="AD73" s="5">
        <f t="shared" si="11"/>
        <v>0</v>
      </c>
      <c r="AF73" t="s">
        <v>234</v>
      </c>
      <c r="AG73" t="s">
        <v>234</v>
      </c>
      <c r="AH73" t="s">
        <v>246</v>
      </c>
      <c r="AI73" t="s">
        <v>247</v>
      </c>
      <c r="AJ73" t="s">
        <v>248</v>
      </c>
      <c r="AK73" s="5">
        <v>24500000</v>
      </c>
      <c r="AL73" t="s">
        <v>698</v>
      </c>
      <c r="AO73" s="5"/>
      <c r="AP73" s="18"/>
      <c r="AQ73" s="14"/>
      <c r="AR73" s="14"/>
      <c r="AS73" s="14"/>
      <c r="AT73" s="14"/>
      <c r="AU73" s="13"/>
      <c r="AV73" s="13"/>
      <c r="AW73" s="17"/>
      <c r="AX73" s="5"/>
      <c r="AY73" s="5"/>
      <c r="AZ73" s="5" t="s">
        <v>281</v>
      </c>
      <c r="BA73" s="5"/>
      <c r="BF73" t="s">
        <v>233</v>
      </c>
      <c r="BH73" s="5">
        <v>255600</v>
      </c>
    </row>
    <row r="74" spans="1:60" x14ac:dyDescent="0.2">
      <c r="A74" s="12">
        <v>42068</v>
      </c>
      <c r="B74" s="22" t="s">
        <v>594</v>
      </c>
      <c r="C74" t="s">
        <v>952</v>
      </c>
      <c r="D74" t="s">
        <v>427</v>
      </c>
      <c r="E74" t="s">
        <v>38</v>
      </c>
      <c r="F74" s="4">
        <v>380</v>
      </c>
      <c r="G74" t="s">
        <v>381</v>
      </c>
      <c r="H74" t="s">
        <v>468</v>
      </c>
      <c r="I74" t="s">
        <v>391</v>
      </c>
      <c r="J74" t="s">
        <v>39</v>
      </c>
      <c r="K74" t="s">
        <v>147</v>
      </c>
      <c r="L74" t="s">
        <v>318</v>
      </c>
      <c r="P74" s="4">
        <v>380</v>
      </c>
      <c r="Q74" s="4"/>
      <c r="R74" s="4"/>
      <c r="S74" s="4">
        <v>380</v>
      </c>
      <c r="T74" s="4">
        <v>0</v>
      </c>
      <c r="U74" s="4">
        <v>0</v>
      </c>
      <c r="V74" s="4">
        <v>0</v>
      </c>
      <c r="W74" s="4">
        <v>0</v>
      </c>
      <c r="X74" s="4">
        <f t="shared" si="8"/>
        <v>0</v>
      </c>
      <c r="Y74" s="4">
        <f t="shared" si="10"/>
        <v>76</v>
      </c>
      <c r="Z74" s="4">
        <v>0</v>
      </c>
      <c r="AA74" s="4">
        <f t="shared" si="9"/>
        <v>380</v>
      </c>
      <c r="AB74" s="5">
        <v>0</v>
      </c>
      <c r="AC74" s="5"/>
      <c r="AD74" s="5">
        <f t="shared" si="11"/>
        <v>0</v>
      </c>
      <c r="AE74" t="s">
        <v>270</v>
      </c>
      <c r="AF74" t="s">
        <v>234</v>
      </c>
      <c r="AG74" t="s">
        <v>233</v>
      </c>
      <c r="AK74" s="19">
        <v>17000000</v>
      </c>
      <c r="AL74" t="s">
        <v>276</v>
      </c>
      <c r="AO74" s="5">
        <v>65000000</v>
      </c>
      <c r="AP74" s="18"/>
      <c r="AQ74" s="14"/>
      <c r="AR74" s="14"/>
      <c r="AS74" s="14"/>
      <c r="AT74" s="14"/>
      <c r="AU74" s="13"/>
      <c r="AV74" s="13"/>
      <c r="AW74" s="17"/>
      <c r="AX74" s="5"/>
      <c r="AY74" s="5"/>
      <c r="AZ74" s="5">
        <v>147000</v>
      </c>
      <c r="BA74" s="5">
        <v>200000</v>
      </c>
      <c r="BB74" t="s">
        <v>467</v>
      </c>
      <c r="BD74">
        <v>1200</v>
      </c>
      <c r="BF74" t="s">
        <v>234</v>
      </c>
      <c r="BH74" s="5">
        <v>456000</v>
      </c>
    </row>
    <row r="75" spans="1:60" x14ac:dyDescent="0.2">
      <c r="A75" s="12">
        <v>42467</v>
      </c>
      <c r="B75" t="s">
        <v>835</v>
      </c>
      <c r="C75" t="s">
        <v>816</v>
      </c>
      <c r="D75" t="s">
        <v>584</v>
      </c>
      <c r="E75" t="s">
        <v>104</v>
      </c>
      <c r="F75" s="4">
        <v>399</v>
      </c>
      <c r="G75" t="s">
        <v>6</v>
      </c>
      <c r="H75" t="s">
        <v>1026</v>
      </c>
      <c r="I75" t="s">
        <v>391</v>
      </c>
      <c r="J75" t="s">
        <v>39</v>
      </c>
      <c r="K75" t="s">
        <v>147</v>
      </c>
      <c r="L75" t="s">
        <v>317</v>
      </c>
      <c r="N75" t="s">
        <v>496</v>
      </c>
      <c r="P75" s="4">
        <v>399</v>
      </c>
      <c r="Q75" s="4"/>
      <c r="R75" s="4"/>
      <c r="S75" s="4">
        <v>405</v>
      </c>
      <c r="T75" s="4">
        <v>0</v>
      </c>
      <c r="U75" s="4">
        <v>0</v>
      </c>
      <c r="V75" s="4">
        <v>0</v>
      </c>
      <c r="W75" s="4">
        <v>0</v>
      </c>
      <c r="X75" s="4">
        <f t="shared" si="8"/>
        <v>0</v>
      </c>
      <c r="Y75" s="4">
        <f t="shared" si="10"/>
        <v>79.800000000000011</v>
      </c>
      <c r="Z75" s="4">
        <v>0</v>
      </c>
      <c r="AA75" s="4">
        <f t="shared" si="9"/>
        <v>405</v>
      </c>
      <c r="AB75" s="5">
        <v>0</v>
      </c>
      <c r="AC75" s="5">
        <v>0</v>
      </c>
      <c r="AD75" s="5">
        <f t="shared" si="11"/>
        <v>0</v>
      </c>
      <c r="AF75" t="s">
        <v>233</v>
      </c>
      <c r="AG75" t="s">
        <v>233</v>
      </c>
      <c r="AK75" s="5"/>
      <c r="AO75" s="5">
        <v>79000000</v>
      </c>
      <c r="AP75" s="18"/>
      <c r="AQ75" s="14"/>
      <c r="AR75" s="14"/>
      <c r="AS75" s="14"/>
      <c r="AT75" s="14"/>
      <c r="AU75" s="13"/>
      <c r="AV75" s="13"/>
      <c r="AW75" s="17"/>
      <c r="AX75" s="5"/>
      <c r="AY75" s="5"/>
      <c r="AZ75" s="5">
        <v>219112</v>
      </c>
      <c r="BA75" s="5"/>
      <c r="BB75" t="s">
        <v>1031</v>
      </c>
      <c r="BC75">
        <v>850</v>
      </c>
      <c r="BF75" t="s">
        <v>234</v>
      </c>
      <c r="BH75" s="5">
        <v>486000</v>
      </c>
    </row>
    <row r="76" spans="1:60" x14ac:dyDescent="0.2">
      <c r="A76" s="12">
        <v>41058</v>
      </c>
      <c r="B76" t="s">
        <v>750</v>
      </c>
      <c r="C76" t="s">
        <v>772</v>
      </c>
      <c r="D76" t="s">
        <v>4</v>
      </c>
      <c r="E76" t="s">
        <v>112</v>
      </c>
      <c r="F76" s="4">
        <v>73</v>
      </c>
      <c r="G76" t="s">
        <v>6</v>
      </c>
      <c r="H76" t="s">
        <v>383</v>
      </c>
      <c r="I76" t="s">
        <v>391</v>
      </c>
      <c r="J76" t="s">
        <v>54</v>
      </c>
      <c r="P76" s="4">
        <v>73</v>
      </c>
      <c r="Q76" s="4"/>
      <c r="R76" s="4"/>
      <c r="S76" s="4">
        <v>73</v>
      </c>
      <c r="T76" s="4">
        <v>0</v>
      </c>
      <c r="U76" s="4">
        <v>0</v>
      </c>
      <c r="V76" s="4">
        <v>0</v>
      </c>
      <c r="W76" s="4">
        <v>0</v>
      </c>
      <c r="X76" s="4">
        <f t="shared" si="8"/>
        <v>0</v>
      </c>
      <c r="Y76" s="4">
        <f t="shared" si="10"/>
        <v>14.6</v>
      </c>
      <c r="Z76" s="4">
        <v>0</v>
      </c>
      <c r="AA76" s="4">
        <f t="shared" si="9"/>
        <v>73</v>
      </c>
      <c r="AB76" s="5">
        <v>0</v>
      </c>
      <c r="AC76" s="5"/>
      <c r="AD76" s="5">
        <f t="shared" si="11"/>
        <v>0</v>
      </c>
      <c r="AF76" t="s">
        <v>233</v>
      </c>
      <c r="AG76" t="s">
        <v>233</v>
      </c>
      <c r="AK76" s="5"/>
      <c r="AO76" s="5">
        <v>9500000</v>
      </c>
      <c r="AP76" s="18">
        <v>9500000</v>
      </c>
      <c r="AQ76" s="14"/>
      <c r="AR76" s="14"/>
      <c r="AS76" s="14"/>
      <c r="AT76" s="14"/>
      <c r="AU76" s="13"/>
      <c r="AV76" s="13"/>
      <c r="AW76" s="17"/>
      <c r="AX76" s="5"/>
      <c r="AY76" s="5"/>
      <c r="AZ76" s="5" t="s">
        <v>281</v>
      </c>
      <c r="BA76" s="5"/>
      <c r="BF76" t="s">
        <v>234</v>
      </c>
      <c r="BH76" s="5">
        <v>87600</v>
      </c>
    </row>
    <row r="77" spans="1:60" x14ac:dyDescent="0.2">
      <c r="A77" s="12">
        <v>42187</v>
      </c>
      <c r="B77" t="s">
        <v>749</v>
      </c>
      <c r="C77" t="s">
        <v>773</v>
      </c>
      <c r="D77" t="s">
        <v>4</v>
      </c>
      <c r="E77" t="s">
        <v>53</v>
      </c>
      <c r="F77" s="4">
        <v>174</v>
      </c>
      <c r="G77" t="s">
        <v>6</v>
      </c>
      <c r="H77" t="s">
        <v>383</v>
      </c>
      <c r="I77" t="s">
        <v>391</v>
      </c>
      <c r="J77" t="s">
        <v>54</v>
      </c>
      <c r="P77" s="4">
        <v>174</v>
      </c>
      <c r="Q77" s="4"/>
      <c r="R77" s="4"/>
      <c r="S77" s="4">
        <v>174</v>
      </c>
      <c r="T77" s="4">
        <v>0</v>
      </c>
      <c r="U77" s="4">
        <v>0</v>
      </c>
      <c r="V77" s="4">
        <v>0</v>
      </c>
      <c r="W77" s="4">
        <v>0</v>
      </c>
      <c r="X77" s="4">
        <f t="shared" si="8"/>
        <v>0</v>
      </c>
      <c r="Y77" s="4">
        <f t="shared" si="10"/>
        <v>34.799999999999997</v>
      </c>
      <c r="Z77" s="4">
        <v>0</v>
      </c>
      <c r="AA77" s="4">
        <f t="shared" si="9"/>
        <v>174</v>
      </c>
      <c r="AB77" s="5">
        <v>0</v>
      </c>
      <c r="AC77" s="5"/>
      <c r="AD77" s="5">
        <f t="shared" si="11"/>
        <v>0</v>
      </c>
      <c r="AF77" t="s">
        <v>233</v>
      </c>
      <c r="AG77" t="s">
        <v>233</v>
      </c>
      <c r="AK77" s="5"/>
      <c r="AO77" s="5">
        <v>34292650</v>
      </c>
      <c r="AP77" s="18"/>
      <c r="AQ77" s="14"/>
      <c r="AR77" s="14"/>
      <c r="AS77" s="14"/>
      <c r="AT77" s="14"/>
      <c r="AU77" s="13"/>
      <c r="AV77" s="13"/>
      <c r="AW77" s="17"/>
      <c r="AX77" s="5"/>
      <c r="AY77" s="5"/>
      <c r="AZ77" s="5">
        <v>165000</v>
      </c>
      <c r="BA77" s="5"/>
      <c r="BB77" t="s">
        <v>295</v>
      </c>
      <c r="BF77" t="s">
        <v>234</v>
      </c>
      <c r="BH77" s="5">
        <v>208800</v>
      </c>
    </row>
    <row r="78" spans="1:60" x14ac:dyDescent="0.2">
      <c r="A78" s="7">
        <v>42467</v>
      </c>
      <c r="B78" s="8" t="s">
        <v>747</v>
      </c>
      <c r="C78" s="8" t="s">
        <v>774</v>
      </c>
      <c r="D78" s="8" t="s">
        <v>4</v>
      </c>
      <c r="E78" s="8" t="s">
        <v>53</v>
      </c>
      <c r="F78" s="4">
        <v>109</v>
      </c>
      <c r="G78" s="8" t="s">
        <v>6</v>
      </c>
      <c r="H78" t="s">
        <v>383</v>
      </c>
      <c r="I78" t="s">
        <v>491</v>
      </c>
      <c r="J78" t="s">
        <v>54</v>
      </c>
      <c r="P78" s="4">
        <v>109</v>
      </c>
      <c r="Q78" s="4"/>
      <c r="R78" s="4"/>
      <c r="S78" s="4">
        <v>109</v>
      </c>
      <c r="T78" s="4">
        <v>0</v>
      </c>
      <c r="U78" s="4">
        <v>0</v>
      </c>
      <c r="V78" s="4">
        <v>0</v>
      </c>
      <c r="W78" s="4">
        <v>0</v>
      </c>
      <c r="X78" s="4">
        <f t="shared" si="8"/>
        <v>0</v>
      </c>
      <c r="Y78" s="4">
        <f t="shared" si="10"/>
        <v>21.8</v>
      </c>
      <c r="Z78" s="4">
        <v>0</v>
      </c>
      <c r="AA78" s="4">
        <f t="shared" si="9"/>
        <v>109</v>
      </c>
      <c r="AB78" s="5">
        <v>0</v>
      </c>
      <c r="AC78" s="5"/>
      <c r="AD78" s="5">
        <f t="shared" si="11"/>
        <v>0</v>
      </c>
      <c r="AF78" t="s">
        <v>233</v>
      </c>
      <c r="AG78" t="s">
        <v>233</v>
      </c>
      <c r="AK78" s="5"/>
      <c r="AO78" s="5">
        <v>25157500</v>
      </c>
      <c r="AP78" s="18"/>
      <c r="AQ78" s="14"/>
      <c r="AR78" s="14"/>
      <c r="AS78" s="14"/>
      <c r="AT78" s="14"/>
      <c r="AU78" s="13"/>
      <c r="AV78" s="13"/>
      <c r="AW78" s="17"/>
      <c r="AX78" s="5"/>
      <c r="AY78" s="5"/>
      <c r="AZ78" s="5">
        <v>175000</v>
      </c>
      <c r="BA78" s="5"/>
      <c r="BB78" t="s">
        <v>287</v>
      </c>
      <c r="BF78" t="s">
        <v>234</v>
      </c>
      <c r="BH78" s="5">
        <v>130800</v>
      </c>
    </row>
    <row r="79" spans="1:60" x14ac:dyDescent="0.2">
      <c r="A79" s="12">
        <v>43083</v>
      </c>
      <c r="B79" t="s">
        <v>753</v>
      </c>
      <c r="C79" t="s">
        <v>776</v>
      </c>
      <c r="D79" t="s">
        <v>4</v>
      </c>
      <c r="E79" t="s">
        <v>101</v>
      </c>
      <c r="F79" s="4">
        <v>138</v>
      </c>
      <c r="G79" t="s">
        <v>6</v>
      </c>
      <c r="H79" t="s">
        <v>383</v>
      </c>
      <c r="I79" t="s">
        <v>491</v>
      </c>
      <c r="J79" t="s">
        <v>54</v>
      </c>
      <c r="L79" t="s">
        <v>755</v>
      </c>
      <c r="M79" t="s">
        <v>754</v>
      </c>
      <c r="P79" s="4">
        <v>138</v>
      </c>
      <c r="Q79" s="4"/>
      <c r="R79" s="4"/>
      <c r="S79" s="4">
        <v>138</v>
      </c>
      <c r="T79" s="4">
        <v>0</v>
      </c>
      <c r="U79" s="4">
        <v>0</v>
      </c>
      <c r="V79" s="4">
        <v>0</v>
      </c>
      <c r="W79" s="4">
        <v>0</v>
      </c>
      <c r="X79" s="4">
        <f t="shared" si="8"/>
        <v>0</v>
      </c>
      <c r="Y79" s="4">
        <f t="shared" si="10"/>
        <v>27.599999999999998</v>
      </c>
      <c r="Z79" s="4">
        <v>0</v>
      </c>
      <c r="AA79" s="4">
        <f t="shared" si="9"/>
        <v>138</v>
      </c>
      <c r="AB79" s="5">
        <v>50000</v>
      </c>
      <c r="AC79" s="5"/>
      <c r="AD79" s="5">
        <f t="shared" si="11"/>
        <v>50000</v>
      </c>
      <c r="AF79" t="s">
        <v>233</v>
      </c>
      <c r="AG79" t="s">
        <v>233</v>
      </c>
      <c r="AK79" s="5"/>
      <c r="AO79" s="5">
        <v>17732495</v>
      </c>
      <c r="AP79" s="18"/>
      <c r="AQ79" s="14"/>
      <c r="AR79" s="14"/>
      <c r="AS79" s="14"/>
      <c r="AT79" s="14"/>
      <c r="AU79" s="13"/>
      <c r="AV79" s="13"/>
      <c r="AW79" s="17"/>
      <c r="AX79" s="5"/>
      <c r="AY79" s="5"/>
      <c r="AZ79" s="5">
        <v>210000</v>
      </c>
      <c r="BA79" s="5"/>
      <c r="BB79" t="s">
        <v>296</v>
      </c>
      <c r="BF79" t="s">
        <v>234</v>
      </c>
      <c r="BG79" t="s">
        <v>751</v>
      </c>
      <c r="BH79" s="5">
        <v>70800</v>
      </c>
    </row>
    <row r="80" spans="1:60" x14ac:dyDescent="0.2">
      <c r="A80" s="12">
        <v>43973</v>
      </c>
      <c r="B80" t="s">
        <v>470</v>
      </c>
      <c r="C80" t="s">
        <v>775</v>
      </c>
      <c r="D80" t="s">
        <v>471</v>
      </c>
      <c r="E80" t="s">
        <v>472</v>
      </c>
      <c r="F80" s="4">
        <v>366</v>
      </c>
      <c r="G80" t="s">
        <v>1069</v>
      </c>
      <c r="I80" t="s">
        <v>392</v>
      </c>
      <c r="J80" t="s">
        <v>54</v>
      </c>
      <c r="P80" s="4">
        <v>366</v>
      </c>
      <c r="Q80" s="4"/>
      <c r="R80" s="4"/>
      <c r="S80" s="4">
        <v>366</v>
      </c>
      <c r="T80" s="4">
        <v>0</v>
      </c>
      <c r="U80" s="4">
        <v>0</v>
      </c>
      <c r="V80" s="4">
        <v>0</v>
      </c>
      <c r="W80" s="4">
        <v>0</v>
      </c>
      <c r="X80" s="4">
        <f t="shared" si="8"/>
        <v>0</v>
      </c>
      <c r="Y80" s="4">
        <f t="shared" si="10"/>
        <v>73.2</v>
      </c>
      <c r="Z80" s="4">
        <v>0</v>
      </c>
      <c r="AA80" s="4">
        <f t="shared" si="9"/>
        <v>366</v>
      </c>
      <c r="AB80" s="5">
        <v>250000</v>
      </c>
      <c r="AC80" s="5"/>
      <c r="AD80" s="5">
        <f t="shared" si="11"/>
        <v>250000</v>
      </c>
      <c r="AF80" t="s">
        <v>233</v>
      </c>
      <c r="AG80" t="s">
        <v>233</v>
      </c>
      <c r="AK80" s="5"/>
      <c r="AO80" s="5">
        <v>94982250</v>
      </c>
      <c r="AP80" s="18">
        <v>83045580</v>
      </c>
      <c r="AQ80" s="14">
        <v>11936670</v>
      </c>
      <c r="AR80" s="14"/>
      <c r="AS80" s="14">
        <v>3100000</v>
      </c>
      <c r="AT80" s="14"/>
      <c r="AU80" s="13">
        <f>AQ80/AP80</f>
        <v>0.14373636742617729</v>
      </c>
      <c r="AV80" s="13"/>
      <c r="AW80" s="17">
        <v>0.94</v>
      </c>
      <c r="AX80" s="5">
        <f>AS80/AW80</f>
        <v>3297872.3404255323</v>
      </c>
      <c r="AY80" s="5"/>
      <c r="AZ80" s="5"/>
      <c r="BA80" s="5"/>
      <c r="BF80" t="s">
        <v>233</v>
      </c>
      <c r="BH80" s="5"/>
    </row>
    <row r="81" spans="1:60" x14ac:dyDescent="0.2">
      <c r="A81" s="12">
        <v>42803</v>
      </c>
      <c r="B81" t="s">
        <v>609</v>
      </c>
      <c r="C81" t="s">
        <v>78</v>
      </c>
      <c r="D81" t="s">
        <v>11</v>
      </c>
      <c r="E81" t="s">
        <v>79</v>
      </c>
      <c r="F81" s="4">
        <v>351</v>
      </c>
      <c r="G81" t="s">
        <v>6</v>
      </c>
      <c r="I81" t="s">
        <v>491</v>
      </c>
      <c r="J81" t="s">
        <v>80</v>
      </c>
      <c r="K81" t="s">
        <v>826</v>
      </c>
      <c r="L81" t="s">
        <v>610</v>
      </c>
      <c r="P81" s="4">
        <v>351</v>
      </c>
      <c r="Q81" s="4"/>
      <c r="R81" s="4"/>
      <c r="S81" s="4">
        <v>351</v>
      </c>
      <c r="T81" s="4">
        <v>0</v>
      </c>
      <c r="U81" s="4">
        <v>0</v>
      </c>
      <c r="V81" s="4">
        <v>0</v>
      </c>
      <c r="W81" s="4">
        <v>0</v>
      </c>
      <c r="X81" s="4">
        <f t="shared" si="8"/>
        <v>0</v>
      </c>
      <c r="Y81" s="4">
        <f t="shared" si="10"/>
        <v>70.199999999999989</v>
      </c>
      <c r="Z81" s="4">
        <v>0</v>
      </c>
      <c r="AA81" s="4">
        <f t="shared" si="9"/>
        <v>351</v>
      </c>
      <c r="AB81" s="5">
        <v>0</v>
      </c>
      <c r="AC81" s="5"/>
      <c r="AD81" s="5">
        <f t="shared" si="11"/>
        <v>0</v>
      </c>
      <c r="AF81" t="s">
        <v>233</v>
      </c>
      <c r="AG81" t="s">
        <v>233</v>
      </c>
      <c r="AK81" s="19">
        <v>43000000</v>
      </c>
      <c r="AL81" t="s">
        <v>276</v>
      </c>
      <c r="AO81" s="5"/>
      <c r="AP81" s="18">
        <v>100000000</v>
      </c>
      <c r="AQ81" s="14"/>
      <c r="AR81" s="14"/>
      <c r="AS81" s="14"/>
      <c r="AT81" s="14"/>
      <c r="AU81" s="13"/>
      <c r="AV81" s="13"/>
      <c r="AW81" s="17"/>
      <c r="AX81" s="5"/>
      <c r="AY81" s="5"/>
      <c r="AZ81" s="5">
        <v>219950</v>
      </c>
      <c r="BA81" s="5"/>
      <c r="BB81" t="s">
        <v>291</v>
      </c>
      <c r="BF81" t="s">
        <v>234</v>
      </c>
      <c r="BH81" s="5">
        <v>421200</v>
      </c>
    </row>
    <row r="82" spans="1:60" x14ac:dyDescent="0.2">
      <c r="A82" s="12">
        <v>44077</v>
      </c>
      <c r="B82" s="22" t="s">
        <v>559</v>
      </c>
      <c r="C82" t="s">
        <v>562</v>
      </c>
      <c r="D82" t="s">
        <v>427</v>
      </c>
      <c r="E82" t="s">
        <v>9</v>
      </c>
      <c r="F82" s="4">
        <v>189</v>
      </c>
      <c r="G82" t="s">
        <v>6</v>
      </c>
      <c r="H82" t="s">
        <v>566</v>
      </c>
      <c r="I82" t="s">
        <v>534</v>
      </c>
      <c r="J82" t="s">
        <v>81</v>
      </c>
      <c r="L82" t="s">
        <v>558</v>
      </c>
      <c r="P82" s="4">
        <v>189</v>
      </c>
      <c r="Q82" s="4"/>
      <c r="R82" s="4"/>
      <c r="S82" s="4">
        <v>189</v>
      </c>
      <c r="T82" s="4">
        <v>0</v>
      </c>
      <c r="U82" s="4">
        <v>0</v>
      </c>
      <c r="V82" s="4">
        <v>0</v>
      </c>
      <c r="W82" s="4">
        <v>0</v>
      </c>
      <c r="X82" s="4">
        <f t="shared" si="8"/>
        <v>0</v>
      </c>
      <c r="Y82" s="4">
        <f t="shared" si="10"/>
        <v>37.799999999999997</v>
      </c>
      <c r="Z82" s="4">
        <v>0</v>
      </c>
      <c r="AA82" s="4">
        <f t="shared" si="9"/>
        <v>189</v>
      </c>
      <c r="AB82" s="5"/>
      <c r="AC82" s="5"/>
      <c r="AD82" s="5">
        <f t="shared" si="11"/>
        <v>0</v>
      </c>
      <c r="AF82" t="s">
        <v>234</v>
      </c>
      <c r="AG82" t="s">
        <v>234</v>
      </c>
      <c r="AH82" t="s">
        <v>556</v>
      </c>
      <c r="AI82" t="s">
        <v>557</v>
      </c>
      <c r="AK82" s="5"/>
      <c r="AO82" s="5"/>
      <c r="AP82" s="18"/>
      <c r="AQ82" s="14"/>
      <c r="AR82" s="14"/>
      <c r="AS82" s="14"/>
      <c r="AT82" s="14"/>
      <c r="AU82" s="13"/>
      <c r="AX82" s="5"/>
      <c r="AY82" s="5"/>
      <c r="AZ82" s="5"/>
      <c r="BA82" s="5"/>
      <c r="BF82" t="s">
        <v>233</v>
      </c>
      <c r="BH82" s="5"/>
    </row>
    <row r="83" spans="1:60" x14ac:dyDescent="0.2">
      <c r="A83" s="12">
        <v>42355</v>
      </c>
      <c r="B83" t="s">
        <v>561</v>
      </c>
      <c r="C83" t="s">
        <v>936</v>
      </c>
      <c r="D83" t="s">
        <v>427</v>
      </c>
      <c r="E83" t="s">
        <v>9</v>
      </c>
      <c r="F83" s="4">
        <v>571</v>
      </c>
      <c r="G83" t="s">
        <v>381</v>
      </c>
      <c r="H83" t="s">
        <v>1022</v>
      </c>
      <c r="I83" t="s">
        <v>391</v>
      </c>
      <c r="J83" s="23" t="s">
        <v>81</v>
      </c>
      <c r="K83" t="s">
        <v>141</v>
      </c>
      <c r="L83" t="s">
        <v>141</v>
      </c>
      <c r="M83" t="s">
        <v>563</v>
      </c>
      <c r="P83" s="4">
        <v>571</v>
      </c>
      <c r="Q83" s="4"/>
      <c r="R83" s="4"/>
      <c r="S83" s="4">
        <v>571</v>
      </c>
      <c r="T83" s="4">
        <v>0</v>
      </c>
      <c r="U83" s="4">
        <v>0</v>
      </c>
      <c r="V83" s="4">
        <v>0</v>
      </c>
      <c r="W83" s="4">
        <v>0</v>
      </c>
      <c r="X83" s="4">
        <f t="shared" si="8"/>
        <v>0</v>
      </c>
      <c r="Y83" s="4">
        <f t="shared" si="10"/>
        <v>114.2</v>
      </c>
      <c r="Z83" s="4">
        <v>0</v>
      </c>
      <c r="AA83" s="4">
        <f t="shared" si="9"/>
        <v>571</v>
      </c>
      <c r="AB83" s="19">
        <v>1950000</v>
      </c>
      <c r="AC83" s="19"/>
      <c r="AD83" s="5">
        <f t="shared" si="11"/>
        <v>1950000</v>
      </c>
      <c r="AE83" t="s">
        <v>280</v>
      </c>
      <c r="AF83" t="s">
        <v>234</v>
      </c>
      <c r="AG83" t="s">
        <v>234</v>
      </c>
      <c r="AH83" t="s">
        <v>565</v>
      </c>
      <c r="AI83" t="s">
        <v>564</v>
      </c>
      <c r="AJ83" t="s">
        <v>251</v>
      </c>
      <c r="AK83" s="19">
        <v>35000000</v>
      </c>
      <c r="AL83" t="s">
        <v>278</v>
      </c>
      <c r="AO83" s="5">
        <v>90000000</v>
      </c>
      <c r="AP83" s="18"/>
      <c r="AQ83" s="14"/>
      <c r="AR83" s="14"/>
      <c r="AS83" s="14"/>
      <c r="AT83" s="14"/>
      <c r="AU83" s="13"/>
      <c r="AV83" s="13"/>
      <c r="AW83" s="17"/>
      <c r="AX83" s="5"/>
      <c r="AY83" s="5"/>
      <c r="AZ83" s="5">
        <v>128000</v>
      </c>
      <c r="BA83" s="5"/>
      <c r="BB83" t="s">
        <v>292</v>
      </c>
      <c r="BF83" t="s">
        <v>233</v>
      </c>
      <c r="BH83" s="5">
        <v>1340400</v>
      </c>
    </row>
    <row r="84" spans="1:60" x14ac:dyDescent="0.2">
      <c r="A84" s="12">
        <v>42719</v>
      </c>
      <c r="B84" t="s">
        <v>560</v>
      </c>
      <c r="C84" t="s">
        <v>937</v>
      </c>
      <c r="D84" t="s">
        <v>427</v>
      </c>
      <c r="E84" t="s">
        <v>9</v>
      </c>
      <c r="F84" s="4">
        <v>546</v>
      </c>
      <c r="G84" t="s">
        <v>381</v>
      </c>
      <c r="H84" t="s">
        <v>1022</v>
      </c>
      <c r="I84" t="s">
        <v>491</v>
      </c>
      <c r="J84" s="23" t="s">
        <v>81</v>
      </c>
      <c r="L84" s="23" t="s">
        <v>141</v>
      </c>
      <c r="M84" t="s">
        <v>563</v>
      </c>
      <c r="P84" s="4">
        <v>546</v>
      </c>
      <c r="Q84" s="4"/>
      <c r="R84" s="4"/>
      <c r="S84" s="4">
        <v>546</v>
      </c>
      <c r="T84" s="4">
        <v>0</v>
      </c>
      <c r="U84" s="4">
        <v>0</v>
      </c>
      <c r="V84" s="4">
        <v>0</v>
      </c>
      <c r="W84" s="4">
        <v>0</v>
      </c>
      <c r="X84" s="4">
        <f t="shared" si="8"/>
        <v>0</v>
      </c>
      <c r="Y84" s="4">
        <f t="shared" si="10"/>
        <v>109.2</v>
      </c>
      <c r="Z84" s="4">
        <v>0</v>
      </c>
      <c r="AA84" s="4">
        <f t="shared" si="9"/>
        <v>546</v>
      </c>
      <c r="AB84" s="5"/>
      <c r="AC84" s="5"/>
      <c r="AD84" s="5">
        <f t="shared" si="11"/>
        <v>0</v>
      </c>
      <c r="AF84" t="s">
        <v>234</v>
      </c>
      <c r="AG84" t="s">
        <v>234</v>
      </c>
      <c r="AH84" t="s">
        <v>565</v>
      </c>
      <c r="AI84" t="s">
        <v>564</v>
      </c>
      <c r="AK84" s="5"/>
      <c r="AO84" s="5">
        <v>90000000</v>
      </c>
      <c r="AP84" s="5"/>
      <c r="AQ84" s="14"/>
      <c r="AR84" s="14"/>
      <c r="AS84" s="14"/>
      <c r="AT84" s="14"/>
      <c r="AU84" s="13"/>
      <c r="AV84" s="13"/>
      <c r="AW84" s="17"/>
      <c r="AX84" s="5"/>
      <c r="AY84" s="5"/>
      <c r="AZ84" s="5"/>
      <c r="BA84" s="5"/>
      <c r="BF84" t="s">
        <v>233</v>
      </c>
      <c r="BH84" s="5"/>
    </row>
    <row r="85" spans="1:60" x14ac:dyDescent="0.2">
      <c r="A85" s="12">
        <v>43195</v>
      </c>
      <c r="B85" t="s">
        <v>499</v>
      </c>
      <c r="C85" t="s">
        <v>498</v>
      </c>
      <c r="D85" t="s">
        <v>427</v>
      </c>
      <c r="E85" t="s">
        <v>501</v>
      </c>
      <c r="F85" s="4">
        <v>127</v>
      </c>
      <c r="G85" t="s">
        <v>381</v>
      </c>
      <c r="H85" t="s">
        <v>970</v>
      </c>
      <c r="I85" t="s">
        <v>491</v>
      </c>
      <c r="J85" s="23" t="s">
        <v>502</v>
      </c>
      <c r="L85" t="s">
        <v>500</v>
      </c>
      <c r="P85" s="4">
        <v>127</v>
      </c>
      <c r="Q85" s="4">
        <v>0</v>
      </c>
      <c r="R85" s="4">
        <v>123</v>
      </c>
      <c r="S85" s="4">
        <v>123</v>
      </c>
      <c r="T85" s="4">
        <v>0</v>
      </c>
      <c r="U85" s="4">
        <v>3</v>
      </c>
      <c r="V85" s="4">
        <v>1</v>
      </c>
      <c r="W85" s="4">
        <v>0</v>
      </c>
      <c r="X85" s="4">
        <f t="shared" si="8"/>
        <v>4</v>
      </c>
      <c r="Y85" s="4">
        <f t="shared" si="10"/>
        <v>25.4</v>
      </c>
      <c r="Z85" s="4">
        <v>0</v>
      </c>
      <c r="AA85" s="4">
        <f t="shared" si="9"/>
        <v>127</v>
      </c>
      <c r="AB85" s="5">
        <v>0</v>
      </c>
      <c r="AC85" s="5">
        <v>250000</v>
      </c>
      <c r="AD85" s="5">
        <f t="shared" si="11"/>
        <v>250000</v>
      </c>
      <c r="AF85" t="s">
        <v>233</v>
      </c>
      <c r="AG85" t="s">
        <v>233</v>
      </c>
      <c r="AK85" s="5"/>
      <c r="AO85" s="5">
        <v>29000000</v>
      </c>
      <c r="AP85" s="5"/>
      <c r="AQ85" s="14"/>
      <c r="AR85" s="14"/>
      <c r="AS85" s="14"/>
      <c r="AT85" s="14"/>
      <c r="AU85" s="13"/>
      <c r="AV85" s="13"/>
      <c r="AW85" s="17"/>
      <c r="AX85" s="5"/>
      <c r="AY85" s="5"/>
      <c r="AZ85" s="5">
        <v>159980</v>
      </c>
      <c r="BA85" s="5"/>
      <c r="BB85" t="s">
        <v>969</v>
      </c>
      <c r="BF85" t="s">
        <v>234</v>
      </c>
      <c r="BG85" t="s">
        <v>971</v>
      </c>
      <c r="BH85" s="5"/>
    </row>
    <row r="86" spans="1:60" x14ac:dyDescent="0.2">
      <c r="A86" s="12">
        <v>41480</v>
      </c>
      <c r="B86" t="s">
        <v>611</v>
      </c>
      <c r="C86" t="s">
        <v>742</v>
      </c>
      <c r="D86" t="s">
        <v>462</v>
      </c>
      <c r="E86" t="s">
        <v>666</v>
      </c>
      <c r="F86" s="4">
        <v>144</v>
      </c>
      <c r="G86" t="s">
        <v>6</v>
      </c>
      <c r="H86" t="s">
        <v>383</v>
      </c>
      <c r="I86" t="s">
        <v>391</v>
      </c>
      <c r="J86" t="s">
        <v>81</v>
      </c>
      <c r="L86" t="s">
        <v>635</v>
      </c>
      <c r="N86" t="s">
        <v>463</v>
      </c>
      <c r="P86" s="4">
        <v>144</v>
      </c>
      <c r="Q86" s="4"/>
      <c r="R86" s="4"/>
      <c r="S86" s="4">
        <v>144</v>
      </c>
      <c r="T86" s="4">
        <v>0</v>
      </c>
      <c r="U86" s="4">
        <v>0</v>
      </c>
      <c r="V86" s="4">
        <v>0</v>
      </c>
      <c r="W86" s="4">
        <v>0</v>
      </c>
      <c r="X86" s="4">
        <f t="shared" si="8"/>
        <v>0</v>
      </c>
      <c r="Y86" s="4">
        <f t="shared" si="10"/>
        <v>28.799999999999997</v>
      </c>
      <c r="Z86" s="4">
        <v>0</v>
      </c>
      <c r="AA86" s="4">
        <f t="shared" si="9"/>
        <v>144</v>
      </c>
      <c r="AB86" s="5"/>
      <c r="AC86" s="5"/>
      <c r="AD86" s="5">
        <f t="shared" si="11"/>
        <v>0</v>
      </c>
      <c r="AF86" t="s">
        <v>234</v>
      </c>
      <c r="AG86" t="s">
        <v>234</v>
      </c>
      <c r="AH86" t="s">
        <v>1098</v>
      </c>
      <c r="AI86" t="s">
        <v>464</v>
      </c>
      <c r="AJ86" t="s">
        <v>237</v>
      </c>
      <c r="AK86" s="5"/>
      <c r="AO86" s="5">
        <v>30000000</v>
      </c>
      <c r="AP86" s="18"/>
      <c r="AQ86" s="14"/>
      <c r="AR86" s="14"/>
      <c r="AS86" s="14"/>
      <c r="AT86" s="14"/>
      <c r="AU86" s="13"/>
      <c r="AV86" s="13"/>
      <c r="AW86" s="17"/>
      <c r="AX86" s="5"/>
      <c r="AY86" s="5"/>
      <c r="AZ86" s="5"/>
      <c r="BA86" s="5"/>
      <c r="BF86" t="s">
        <v>233</v>
      </c>
      <c r="BH86" s="5"/>
    </row>
    <row r="87" spans="1:60" x14ac:dyDescent="0.2">
      <c r="A87" s="12">
        <v>44047</v>
      </c>
      <c r="B87" s="22" t="s">
        <v>612</v>
      </c>
      <c r="C87" t="s">
        <v>741</v>
      </c>
      <c r="D87" t="s">
        <v>13</v>
      </c>
      <c r="E87" t="s">
        <v>613</v>
      </c>
      <c r="F87" s="4">
        <v>62</v>
      </c>
      <c r="G87" t="s">
        <v>1069</v>
      </c>
      <c r="I87" t="s">
        <v>392</v>
      </c>
      <c r="J87" t="s">
        <v>81</v>
      </c>
      <c r="P87" s="4">
        <v>62</v>
      </c>
      <c r="Q87" s="4"/>
      <c r="R87" s="4"/>
      <c r="S87" s="4">
        <v>62</v>
      </c>
      <c r="T87" s="4">
        <v>0</v>
      </c>
      <c r="U87" s="4">
        <v>0</v>
      </c>
      <c r="V87" s="4">
        <v>0</v>
      </c>
      <c r="W87" s="4">
        <v>0</v>
      </c>
      <c r="X87" s="4">
        <f t="shared" si="8"/>
        <v>0</v>
      </c>
      <c r="Y87" s="4">
        <f t="shared" si="10"/>
        <v>12.4</v>
      </c>
      <c r="Z87" s="4">
        <v>0</v>
      </c>
      <c r="AA87" s="4">
        <f t="shared" si="9"/>
        <v>62</v>
      </c>
      <c r="AB87" s="5">
        <v>102000</v>
      </c>
      <c r="AC87" s="5"/>
      <c r="AD87" s="5">
        <f t="shared" si="11"/>
        <v>102000</v>
      </c>
      <c r="AF87" t="s">
        <v>233</v>
      </c>
      <c r="AG87" t="s">
        <v>233</v>
      </c>
      <c r="AK87" s="5"/>
      <c r="AP87" s="6"/>
      <c r="AW87" s="17"/>
      <c r="BF87" t="s">
        <v>233</v>
      </c>
      <c r="BH87" s="5"/>
    </row>
    <row r="88" spans="1:60" x14ac:dyDescent="0.2">
      <c r="A88" s="12">
        <v>42187</v>
      </c>
      <c r="B88" t="s">
        <v>615</v>
      </c>
      <c r="C88" t="s">
        <v>616</v>
      </c>
      <c r="D88" t="s">
        <v>13</v>
      </c>
      <c r="E88" t="s">
        <v>82</v>
      </c>
      <c r="F88" s="4">
        <v>124</v>
      </c>
      <c r="G88" t="s">
        <v>6</v>
      </c>
      <c r="H88" t="s">
        <v>1026</v>
      </c>
      <c r="I88" t="s">
        <v>391</v>
      </c>
      <c r="J88" t="s">
        <v>60</v>
      </c>
      <c r="P88" s="4">
        <v>124</v>
      </c>
      <c r="Q88" s="4">
        <v>124</v>
      </c>
      <c r="R88" s="4">
        <v>0</v>
      </c>
      <c r="S88" s="4">
        <v>124</v>
      </c>
      <c r="T88" s="4">
        <v>0</v>
      </c>
      <c r="U88" s="4">
        <v>0</v>
      </c>
      <c r="V88" s="4">
        <v>0</v>
      </c>
      <c r="W88" s="4">
        <v>0</v>
      </c>
      <c r="X88" s="4">
        <f t="shared" si="8"/>
        <v>0</v>
      </c>
      <c r="Y88" s="4">
        <f t="shared" si="10"/>
        <v>24.8</v>
      </c>
      <c r="Z88" s="4">
        <v>0</v>
      </c>
      <c r="AA88" s="4">
        <f t="shared" si="9"/>
        <v>124</v>
      </c>
      <c r="AB88" s="5">
        <v>0</v>
      </c>
      <c r="AC88" s="5"/>
      <c r="AD88" s="5">
        <f t="shared" si="11"/>
        <v>0</v>
      </c>
      <c r="AF88" t="s">
        <v>234</v>
      </c>
      <c r="AG88" t="s">
        <v>234</v>
      </c>
      <c r="AH88" t="s">
        <v>246</v>
      </c>
      <c r="AI88" t="s">
        <v>247</v>
      </c>
      <c r="AJ88" t="s">
        <v>248</v>
      </c>
      <c r="AK88" s="5"/>
      <c r="AO88" s="5">
        <v>33000000</v>
      </c>
      <c r="AP88" s="18"/>
      <c r="AQ88" s="14"/>
      <c r="AR88" s="14"/>
      <c r="AS88" s="14"/>
      <c r="AT88" s="14"/>
      <c r="AU88" s="13"/>
      <c r="AV88" s="13"/>
      <c r="AW88" s="17"/>
      <c r="AX88" s="5"/>
      <c r="AY88" s="5"/>
      <c r="AZ88" s="5">
        <v>185000</v>
      </c>
      <c r="BA88" s="5"/>
      <c r="BB88" t="s">
        <v>293</v>
      </c>
      <c r="BD88">
        <v>1046</v>
      </c>
      <c r="BF88" t="s">
        <v>233</v>
      </c>
      <c r="BH88" s="5">
        <v>148800</v>
      </c>
    </row>
    <row r="89" spans="1:60" x14ac:dyDescent="0.2">
      <c r="A89" s="12">
        <v>43846</v>
      </c>
      <c r="B89" t="s">
        <v>186</v>
      </c>
      <c r="C89" t="s">
        <v>187</v>
      </c>
      <c r="D89" t="s">
        <v>466</v>
      </c>
      <c r="E89" t="s">
        <v>188</v>
      </c>
      <c r="F89" s="29">
        <v>80</v>
      </c>
      <c r="G89" t="s">
        <v>6</v>
      </c>
      <c r="H89" t="s">
        <v>1023</v>
      </c>
      <c r="I89" t="s">
        <v>392</v>
      </c>
      <c r="J89" t="s">
        <v>32</v>
      </c>
      <c r="L89" t="s">
        <v>342</v>
      </c>
      <c r="P89" s="29">
        <v>80</v>
      </c>
      <c r="Q89" s="29">
        <v>80</v>
      </c>
      <c r="R89" s="29">
        <v>0</v>
      </c>
      <c r="S89" s="4">
        <f>Q89+R89</f>
        <v>80</v>
      </c>
      <c r="T89" s="29">
        <v>0</v>
      </c>
      <c r="U89" s="29">
        <v>0</v>
      </c>
      <c r="V89" s="29">
        <v>0</v>
      </c>
      <c r="W89" s="29">
        <v>0</v>
      </c>
      <c r="X89" s="4">
        <f t="shared" si="8"/>
        <v>0</v>
      </c>
      <c r="Y89" s="4">
        <f t="shared" si="10"/>
        <v>16</v>
      </c>
      <c r="Z89" s="29">
        <v>0</v>
      </c>
      <c r="AA89" s="4">
        <f t="shared" si="9"/>
        <v>80</v>
      </c>
      <c r="AB89" s="5">
        <v>220000</v>
      </c>
      <c r="AC89" s="5"/>
      <c r="AD89" s="5">
        <f t="shared" si="11"/>
        <v>220000</v>
      </c>
      <c r="AF89" t="s">
        <v>234</v>
      </c>
      <c r="AG89" t="s">
        <v>234</v>
      </c>
      <c r="AH89" t="s">
        <v>368</v>
      </c>
      <c r="AI89" t="s">
        <v>242</v>
      </c>
      <c r="AK89" s="5"/>
      <c r="AM89" t="s">
        <v>371</v>
      </c>
      <c r="AN89" t="s">
        <v>374</v>
      </c>
      <c r="AO89" s="5">
        <v>24140000</v>
      </c>
      <c r="AP89" s="5">
        <v>20040000</v>
      </c>
      <c r="AQ89" s="14">
        <v>4100000</v>
      </c>
      <c r="AR89" s="14">
        <v>930000</v>
      </c>
      <c r="AS89" s="14">
        <v>1200000</v>
      </c>
      <c r="AT89" s="14">
        <v>1420000</v>
      </c>
      <c r="AU89" s="13">
        <f>AQ89/AP89</f>
        <v>0.20459081836327345</v>
      </c>
      <c r="AV89" s="13">
        <v>0.17</v>
      </c>
      <c r="AW89" s="17">
        <v>0.3</v>
      </c>
      <c r="AX89" s="5">
        <f>AS89/AW89</f>
        <v>4000000</v>
      </c>
      <c r="AY89" s="5">
        <f>AT89/AW89</f>
        <v>4733333.333333334</v>
      </c>
      <c r="AZ89" s="5">
        <v>199950</v>
      </c>
      <c r="BA89" s="5"/>
      <c r="BB89" t="s">
        <v>377</v>
      </c>
      <c r="BF89" t="s">
        <v>233</v>
      </c>
      <c r="BH89" s="5"/>
    </row>
    <row r="90" spans="1:60" x14ac:dyDescent="0.2">
      <c r="A90" s="12">
        <v>42943</v>
      </c>
      <c r="B90" t="s">
        <v>696</v>
      </c>
      <c r="C90" t="s">
        <v>83</v>
      </c>
      <c r="D90" t="s">
        <v>13</v>
      </c>
      <c r="E90" t="s">
        <v>84</v>
      </c>
      <c r="F90" s="4">
        <v>68</v>
      </c>
      <c r="G90" t="s">
        <v>6</v>
      </c>
      <c r="I90" t="s">
        <v>491</v>
      </c>
      <c r="J90" t="s">
        <v>60</v>
      </c>
      <c r="P90" s="4">
        <v>68</v>
      </c>
      <c r="Q90" s="4"/>
      <c r="R90" s="4"/>
      <c r="S90" s="4">
        <v>68</v>
      </c>
      <c r="T90" s="4">
        <v>0</v>
      </c>
      <c r="U90" s="4">
        <v>0</v>
      </c>
      <c r="V90" s="4">
        <v>0</v>
      </c>
      <c r="W90" s="4">
        <v>0</v>
      </c>
      <c r="X90" s="4">
        <f t="shared" si="8"/>
        <v>0</v>
      </c>
      <c r="Y90" s="4">
        <f t="shared" si="10"/>
        <v>13.600000000000001</v>
      </c>
      <c r="Z90" s="4">
        <v>0</v>
      </c>
      <c r="AA90" s="4">
        <f t="shared" si="9"/>
        <v>68</v>
      </c>
      <c r="AB90" s="5">
        <v>0</v>
      </c>
      <c r="AC90" s="5"/>
      <c r="AD90" s="5">
        <f t="shared" si="11"/>
        <v>0</v>
      </c>
      <c r="AF90" t="s">
        <v>234</v>
      </c>
      <c r="AG90" t="s">
        <v>234</v>
      </c>
      <c r="AH90" t="s">
        <v>246</v>
      </c>
      <c r="AI90" t="s">
        <v>247</v>
      </c>
      <c r="AJ90" t="s">
        <v>248</v>
      </c>
      <c r="AK90" s="5"/>
      <c r="AO90" s="5"/>
      <c r="AP90" s="18"/>
      <c r="AQ90" s="14"/>
      <c r="AR90" s="14"/>
      <c r="AS90" s="14"/>
      <c r="AT90" s="14"/>
      <c r="AU90" s="13"/>
      <c r="AV90" s="13"/>
      <c r="AW90" s="17"/>
      <c r="AX90" s="5"/>
      <c r="AY90" s="5"/>
      <c r="AZ90" s="5">
        <v>218000</v>
      </c>
      <c r="BA90" s="5"/>
      <c r="BB90" t="s">
        <v>1028</v>
      </c>
      <c r="BF90" t="s">
        <v>233</v>
      </c>
      <c r="BH90" s="5">
        <v>81600</v>
      </c>
    </row>
    <row r="91" spans="1:60" x14ac:dyDescent="0.2">
      <c r="A91" s="12">
        <v>42635</v>
      </c>
      <c r="B91" s="22" t="s">
        <v>1003</v>
      </c>
      <c r="C91" t="s">
        <v>1005</v>
      </c>
      <c r="D91" t="s">
        <v>15</v>
      </c>
      <c r="E91" t="s">
        <v>1004</v>
      </c>
      <c r="F91" s="4">
        <v>520</v>
      </c>
      <c r="G91" t="s">
        <v>381</v>
      </c>
      <c r="H91" t="s">
        <v>1054</v>
      </c>
      <c r="I91" t="s">
        <v>491</v>
      </c>
      <c r="J91" s="23" t="s">
        <v>1007</v>
      </c>
      <c r="K91" s="23" t="s">
        <v>1009</v>
      </c>
      <c r="L91" t="s">
        <v>1008</v>
      </c>
      <c r="M91" t="s">
        <v>1006</v>
      </c>
      <c r="P91" s="4">
        <v>520</v>
      </c>
      <c r="Q91" s="4">
        <v>0</v>
      </c>
      <c r="R91" s="4">
        <v>520</v>
      </c>
      <c r="S91" s="4">
        <v>520</v>
      </c>
      <c r="T91" s="4">
        <v>0</v>
      </c>
      <c r="U91" s="4">
        <v>0</v>
      </c>
      <c r="V91" s="4">
        <v>0</v>
      </c>
      <c r="W91" s="4">
        <v>0</v>
      </c>
      <c r="X91" s="4">
        <v>0</v>
      </c>
      <c r="Y91" s="4">
        <f t="shared" si="10"/>
        <v>104</v>
      </c>
      <c r="Z91" s="4">
        <v>0</v>
      </c>
      <c r="AA91" s="4">
        <f t="shared" si="9"/>
        <v>520</v>
      </c>
      <c r="AB91" s="5">
        <v>0</v>
      </c>
      <c r="AC91" s="5"/>
      <c r="AD91" s="5">
        <f t="shared" si="11"/>
        <v>0</v>
      </c>
      <c r="AF91" t="s">
        <v>233</v>
      </c>
      <c r="AG91" t="s">
        <v>233</v>
      </c>
      <c r="AK91" s="5">
        <v>10074000</v>
      </c>
      <c r="AL91" t="s">
        <v>1010</v>
      </c>
      <c r="AM91" t="s">
        <v>371</v>
      </c>
      <c r="AN91" t="s">
        <v>1011</v>
      </c>
      <c r="AO91" s="5">
        <v>130000000</v>
      </c>
      <c r="AP91" s="18"/>
      <c r="AQ91" s="14"/>
      <c r="AR91" s="14"/>
      <c r="AS91" s="14"/>
      <c r="AT91" s="14"/>
      <c r="AU91" s="13"/>
      <c r="AV91" s="13"/>
      <c r="AW91" s="17"/>
      <c r="AX91" s="5"/>
      <c r="AY91" s="5"/>
      <c r="AZ91" s="5"/>
      <c r="BA91" s="5"/>
      <c r="BF91" t="s">
        <v>233</v>
      </c>
      <c r="BH91" s="5"/>
    </row>
    <row r="92" spans="1:60" x14ac:dyDescent="0.2">
      <c r="A92" s="12">
        <v>43055</v>
      </c>
      <c r="B92" t="s">
        <v>752</v>
      </c>
      <c r="C92" t="s">
        <v>85</v>
      </c>
      <c r="D92" t="s">
        <v>4</v>
      </c>
      <c r="E92" t="s">
        <v>53</v>
      </c>
      <c r="F92" s="4">
        <v>419</v>
      </c>
      <c r="G92" t="s">
        <v>6</v>
      </c>
      <c r="H92" t="s">
        <v>383</v>
      </c>
      <c r="I92" t="s">
        <v>392</v>
      </c>
      <c r="J92" t="s">
        <v>54</v>
      </c>
      <c r="P92" s="4">
        <v>419</v>
      </c>
      <c r="Q92" s="4"/>
      <c r="R92" s="4"/>
      <c r="S92" s="4">
        <v>419</v>
      </c>
      <c r="T92" s="4">
        <v>0</v>
      </c>
      <c r="U92" s="4">
        <v>0</v>
      </c>
      <c r="V92" s="4">
        <v>0</v>
      </c>
      <c r="W92" s="4">
        <v>0</v>
      </c>
      <c r="X92" s="4">
        <f t="shared" ref="X92:X97" si="12">SUM(T92:W92)</f>
        <v>0</v>
      </c>
      <c r="Y92" s="4">
        <f t="shared" si="10"/>
        <v>83.800000000000011</v>
      </c>
      <c r="Z92" s="4">
        <v>0</v>
      </c>
      <c r="AA92" s="4">
        <f t="shared" si="9"/>
        <v>419</v>
      </c>
      <c r="AB92" s="5">
        <v>0</v>
      </c>
      <c r="AC92" s="5"/>
      <c r="AD92" s="5">
        <f t="shared" si="11"/>
        <v>0</v>
      </c>
      <c r="AF92" t="s">
        <v>233</v>
      </c>
      <c r="AG92" t="s">
        <v>233</v>
      </c>
      <c r="AK92" s="5"/>
      <c r="AO92" s="5">
        <v>66107345</v>
      </c>
      <c r="AP92" s="18"/>
      <c r="AQ92" s="14"/>
      <c r="AR92" s="14"/>
      <c r="AS92" s="14"/>
      <c r="AT92" s="14"/>
      <c r="AU92" s="13"/>
      <c r="AV92" s="13"/>
      <c r="AW92" s="17"/>
      <c r="AX92" s="5"/>
      <c r="AY92" s="5"/>
      <c r="AZ92" s="5" t="s">
        <v>281</v>
      </c>
      <c r="BA92" s="5"/>
      <c r="BF92" t="s">
        <v>234</v>
      </c>
      <c r="BH92" s="5">
        <v>502800</v>
      </c>
    </row>
    <row r="93" spans="1:60" x14ac:dyDescent="0.2">
      <c r="A93" s="7">
        <v>42691</v>
      </c>
      <c r="B93" s="8" t="s">
        <v>767</v>
      </c>
      <c r="C93" s="8" t="s">
        <v>86</v>
      </c>
      <c r="D93" s="8" t="s">
        <v>26</v>
      </c>
      <c r="E93" s="8" t="s">
        <v>87</v>
      </c>
      <c r="F93" s="4">
        <v>192</v>
      </c>
      <c r="G93" s="8" t="s">
        <v>381</v>
      </c>
      <c r="I93" t="s">
        <v>392</v>
      </c>
      <c r="J93" t="s">
        <v>769</v>
      </c>
      <c r="L93" t="s">
        <v>303</v>
      </c>
      <c r="O93" t="s">
        <v>768</v>
      </c>
      <c r="P93" s="4">
        <v>192</v>
      </c>
      <c r="Q93" s="4">
        <v>0</v>
      </c>
      <c r="R93" s="4">
        <v>192</v>
      </c>
      <c r="S93" s="4">
        <v>192</v>
      </c>
      <c r="T93" s="4">
        <v>0</v>
      </c>
      <c r="U93" s="4">
        <v>0</v>
      </c>
      <c r="V93" s="4">
        <v>0</v>
      </c>
      <c r="W93" s="4">
        <v>0</v>
      </c>
      <c r="X93" s="4">
        <f t="shared" si="12"/>
        <v>0</v>
      </c>
      <c r="Y93" s="4">
        <f t="shared" si="10"/>
        <v>38.4</v>
      </c>
      <c r="Z93" s="4">
        <v>0</v>
      </c>
      <c r="AA93" s="4">
        <f t="shared" si="9"/>
        <v>192</v>
      </c>
      <c r="AB93" s="5">
        <v>0</v>
      </c>
      <c r="AC93" s="5"/>
      <c r="AD93" s="5">
        <f t="shared" si="11"/>
        <v>0</v>
      </c>
      <c r="AF93" t="s">
        <v>233</v>
      </c>
      <c r="AG93" t="s">
        <v>233</v>
      </c>
      <c r="AK93" s="5"/>
      <c r="AO93" s="5"/>
      <c r="AP93" s="18"/>
      <c r="AQ93" s="14"/>
      <c r="AR93" s="14"/>
      <c r="AS93" s="14"/>
      <c r="AT93" s="14"/>
      <c r="AU93" s="13"/>
      <c r="AV93" s="13"/>
      <c r="AW93" s="17"/>
      <c r="AX93" s="5"/>
      <c r="AY93" s="5"/>
      <c r="AZ93" s="5" t="s">
        <v>281</v>
      </c>
      <c r="BA93" s="5"/>
      <c r="BF93" t="s">
        <v>233</v>
      </c>
      <c r="BH93" s="5">
        <v>230400</v>
      </c>
    </row>
    <row r="94" spans="1:60" x14ac:dyDescent="0.2">
      <c r="A94" s="7">
        <v>42957</v>
      </c>
      <c r="B94" s="8" t="s">
        <v>844</v>
      </c>
      <c r="C94" s="8" t="s">
        <v>821</v>
      </c>
      <c r="D94" s="8" t="s">
        <v>845</v>
      </c>
      <c r="E94" s="8" t="s">
        <v>843</v>
      </c>
      <c r="F94" s="4">
        <v>354</v>
      </c>
      <c r="G94" s="8" t="s">
        <v>162</v>
      </c>
      <c r="H94" s="8" t="s">
        <v>1037</v>
      </c>
      <c r="I94" t="s">
        <v>491</v>
      </c>
      <c r="J94" t="s">
        <v>842</v>
      </c>
      <c r="K94" t="s">
        <v>516</v>
      </c>
      <c r="L94" t="s">
        <v>822</v>
      </c>
      <c r="M94" t="s">
        <v>847</v>
      </c>
      <c r="O94" t="s">
        <v>823</v>
      </c>
      <c r="P94" s="4">
        <v>354</v>
      </c>
      <c r="Q94" s="4">
        <v>0</v>
      </c>
      <c r="R94" s="4">
        <v>354</v>
      </c>
      <c r="S94" s="4">
        <v>354</v>
      </c>
      <c r="T94" s="4">
        <v>0</v>
      </c>
      <c r="U94" s="4">
        <v>0</v>
      </c>
      <c r="V94" s="4">
        <v>0</v>
      </c>
      <c r="W94" s="4">
        <v>0</v>
      </c>
      <c r="X94" s="4">
        <f t="shared" si="12"/>
        <v>0</v>
      </c>
      <c r="Y94" s="4">
        <f t="shared" si="10"/>
        <v>70.8</v>
      </c>
      <c r="Z94" s="4">
        <v>0</v>
      </c>
      <c r="AA94" s="4">
        <f t="shared" si="9"/>
        <v>354</v>
      </c>
      <c r="AB94" s="5">
        <v>500000</v>
      </c>
      <c r="AC94" s="5">
        <v>1000000</v>
      </c>
      <c r="AD94" s="5">
        <f t="shared" si="11"/>
        <v>1500000</v>
      </c>
      <c r="AE94" t="s">
        <v>846</v>
      </c>
      <c r="AF94" t="s">
        <v>234</v>
      </c>
      <c r="AG94" t="s">
        <v>234</v>
      </c>
      <c r="AH94" t="s">
        <v>847</v>
      </c>
      <c r="AI94" t="s">
        <v>242</v>
      </c>
      <c r="AJ94" t="s">
        <v>1038</v>
      </c>
      <c r="AK94" s="5"/>
      <c r="AO94" s="5">
        <v>68000000</v>
      </c>
      <c r="AP94" s="18"/>
      <c r="AQ94" s="14"/>
      <c r="AR94" s="14"/>
      <c r="AS94" s="14"/>
      <c r="AT94" s="14"/>
      <c r="AU94" s="13"/>
      <c r="AV94" s="13"/>
      <c r="AW94" s="17"/>
      <c r="AX94" s="5"/>
      <c r="AY94" s="5"/>
      <c r="AZ94" s="5"/>
      <c r="BA94" s="5"/>
      <c r="BF94" t="s">
        <v>234</v>
      </c>
      <c r="BG94" t="s">
        <v>841</v>
      </c>
      <c r="BH94" s="5"/>
    </row>
    <row r="95" spans="1:60" x14ac:dyDescent="0.2">
      <c r="A95" s="7">
        <v>43027</v>
      </c>
      <c r="B95" s="9" t="s">
        <v>602</v>
      </c>
      <c r="C95" s="8" t="s">
        <v>972</v>
      </c>
      <c r="D95" s="8" t="s">
        <v>583</v>
      </c>
      <c r="E95" s="8" t="s">
        <v>88</v>
      </c>
      <c r="F95" s="4">
        <v>415</v>
      </c>
      <c r="G95" t="s">
        <v>1069</v>
      </c>
      <c r="H95" t="s">
        <v>7</v>
      </c>
      <c r="I95" t="s">
        <v>392</v>
      </c>
      <c r="J95" t="s">
        <v>89</v>
      </c>
      <c r="K95" t="s">
        <v>603</v>
      </c>
      <c r="L95" t="s">
        <v>600</v>
      </c>
      <c r="O95" t="s">
        <v>604</v>
      </c>
      <c r="P95" s="4">
        <v>415</v>
      </c>
      <c r="Q95" s="4"/>
      <c r="R95" s="4"/>
      <c r="S95" s="4">
        <v>415</v>
      </c>
      <c r="T95" s="4">
        <v>0</v>
      </c>
      <c r="U95" s="4">
        <v>0</v>
      </c>
      <c r="V95" s="4">
        <v>0</v>
      </c>
      <c r="W95" s="4">
        <v>0</v>
      </c>
      <c r="X95" s="4">
        <f t="shared" si="12"/>
        <v>0</v>
      </c>
      <c r="Y95" s="4">
        <f t="shared" si="10"/>
        <v>83</v>
      </c>
      <c r="Z95" s="4">
        <v>0</v>
      </c>
      <c r="AA95" s="4">
        <f t="shared" si="9"/>
        <v>415</v>
      </c>
      <c r="AB95" s="5">
        <v>0</v>
      </c>
      <c r="AC95" s="5">
        <v>750000</v>
      </c>
      <c r="AD95" s="5">
        <f t="shared" si="11"/>
        <v>750000</v>
      </c>
      <c r="AF95" t="s">
        <v>234</v>
      </c>
      <c r="AG95" t="s">
        <v>233</v>
      </c>
      <c r="AH95" t="s">
        <v>601</v>
      </c>
      <c r="AI95" t="s">
        <v>476</v>
      </c>
      <c r="AJ95" t="s">
        <v>252</v>
      </c>
      <c r="AK95" s="5"/>
      <c r="AO95" s="5"/>
      <c r="AP95" s="18"/>
      <c r="AQ95" s="14"/>
      <c r="AR95" s="14"/>
      <c r="AS95" s="14"/>
      <c r="AT95" s="14"/>
      <c r="AU95" s="13"/>
      <c r="AV95" s="13"/>
      <c r="AW95" s="17"/>
      <c r="AX95" s="5"/>
      <c r="AY95" s="5"/>
      <c r="AZ95" s="5" t="s">
        <v>281</v>
      </c>
      <c r="BA95" s="5"/>
      <c r="BF95" t="s">
        <v>233</v>
      </c>
      <c r="BH95" s="5">
        <v>498000</v>
      </c>
    </row>
    <row r="96" spans="1:60" x14ac:dyDescent="0.2">
      <c r="A96" s="12">
        <v>43252</v>
      </c>
      <c r="B96" t="s">
        <v>159</v>
      </c>
      <c r="C96" t="s">
        <v>160</v>
      </c>
      <c r="D96" t="s">
        <v>583</v>
      </c>
      <c r="E96" t="s">
        <v>161</v>
      </c>
      <c r="F96" s="4">
        <v>556</v>
      </c>
      <c r="G96" t="s">
        <v>162</v>
      </c>
      <c r="I96" t="s">
        <v>491</v>
      </c>
      <c r="J96" t="s">
        <v>325</v>
      </c>
      <c r="P96" s="4">
        <v>556</v>
      </c>
      <c r="Q96" s="4">
        <v>181</v>
      </c>
      <c r="R96" s="4">
        <v>375</v>
      </c>
      <c r="S96" s="4">
        <f>Q96+R96</f>
        <v>556</v>
      </c>
      <c r="T96" s="4">
        <v>0</v>
      </c>
      <c r="U96" s="4">
        <v>0</v>
      </c>
      <c r="V96" s="4">
        <v>0</v>
      </c>
      <c r="W96" s="4">
        <v>0</v>
      </c>
      <c r="X96" s="4">
        <f t="shared" si="12"/>
        <v>0</v>
      </c>
      <c r="Y96" s="4">
        <f t="shared" si="10"/>
        <v>111.19999999999999</v>
      </c>
      <c r="Z96" s="4">
        <v>0</v>
      </c>
      <c r="AA96" s="4">
        <f t="shared" si="9"/>
        <v>556</v>
      </c>
      <c r="AB96" s="5">
        <v>0</v>
      </c>
      <c r="AC96" s="5"/>
      <c r="AD96" s="5">
        <f t="shared" si="11"/>
        <v>0</v>
      </c>
      <c r="AE96" t="s">
        <v>350</v>
      </c>
      <c r="AF96" t="s">
        <v>234</v>
      </c>
      <c r="AG96" t="s">
        <v>234</v>
      </c>
      <c r="AH96" t="s">
        <v>362</v>
      </c>
      <c r="AI96" t="s">
        <v>363</v>
      </c>
      <c r="AK96" s="5"/>
      <c r="AO96" s="5">
        <v>175000000</v>
      </c>
      <c r="AP96" s="5">
        <v>146000000</v>
      </c>
      <c r="AQ96" s="14"/>
      <c r="AR96" s="14"/>
      <c r="AS96" s="14"/>
      <c r="AT96" s="14"/>
      <c r="AU96" s="13"/>
      <c r="AV96" s="13"/>
      <c r="AW96" s="17"/>
      <c r="AX96" s="5"/>
      <c r="AY96" s="5"/>
      <c r="AZ96" s="5"/>
      <c r="BA96" s="5"/>
      <c r="BF96" t="s">
        <v>233</v>
      </c>
      <c r="BH96" s="5"/>
    </row>
    <row r="97" spans="1:61" x14ac:dyDescent="0.2">
      <c r="A97" s="12">
        <v>43405</v>
      </c>
      <c r="B97" t="s">
        <v>166</v>
      </c>
      <c r="C97" t="s">
        <v>973</v>
      </c>
      <c r="D97" t="s">
        <v>582</v>
      </c>
      <c r="E97" t="s">
        <v>167</v>
      </c>
      <c r="F97" s="4">
        <v>38</v>
      </c>
      <c r="G97" t="s">
        <v>1069</v>
      </c>
      <c r="I97" t="s">
        <v>392</v>
      </c>
      <c r="J97" t="s">
        <v>974</v>
      </c>
      <c r="L97" t="s">
        <v>975</v>
      </c>
      <c r="O97" t="s">
        <v>327</v>
      </c>
      <c r="P97" s="4">
        <v>38</v>
      </c>
      <c r="Q97" s="4"/>
      <c r="R97" s="4"/>
      <c r="S97" s="4">
        <v>38</v>
      </c>
      <c r="T97" s="4">
        <v>0</v>
      </c>
      <c r="U97" s="4">
        <v>0</v>
      </c>
      <c r="V97" s="4">
        <v>0</v>
      </c>
      <c r="W97" s="4">
        <v>0</v>
      </c>
      <c r="X97" s="4">
        <f t="shared" si="12"/>
        <v>0</v>
      </c>
      <c r="Y97" s="4">
        <f t="shared" si="10"/>
        <v>7.6</v>
      </c>
      <c r="Z97" s="4">
        <v>0</v>
      </c>
      <c r="AA97" s="4">
        <f t="shared" si="9"/>
        <v>38</v>
      </c>
      <c r="AB97" s="5">
        <v>0</v>
      </c>
      <c r="AC97" s="5"/>
      <c r="AD97" s="5">
        <f t="shared" si="11"/>
        <v>0</v>
      </c>
      <c r="AE97" t="s">
        <v>352</v>
      </c>
      <c r="AF97" t="s">
        <v>233</v>
      </c>
      <c r="AG97" t="s">
        <v>233</v>
      </c>
      <c r="AK97" s="5"/>
      <c r="AO97" s="5"/>
      <c r="AP97" s="5">
        <v>8900000</v>
      </c>
      <c r="AQ97" s="14"/>
      <c r="AR97" s="14"/>
      <c r="AS97" s="14"/>
      <c r="AT97" s="14"/>
      <c r="AU97" s="13"/>
      <c r="AV97" s="13"/>
      <c r="AW97" s="17"/>
      <c r="AX97" s="5"/>
      <c r="AY97" s="5"/>
      <c r="AZ97" s="5"/>
      <c r="BA97" s="5"/>
      <c r="BF97" t="s">
        <v>233</v>
      </c>
      <c r="BH97" s="5"/>
    </row>
    <row r="98" spans="1:61" x14ac:dyDescent="0.2">
      <c r="A98" s="12">
        <v>44183</v>
      </c>
      <c r="B98" s="22" t="s">
        <v>990</v>
      </c>
      <c r="C98" t="s">
        <v>988</v>
      </c>
      <c r="D98" t="s">
        <v>991</v>
      </c>
      <c r="E98" t="s">
        <v>992</v>
      </c>
      <c r="F98" s="4">
        <v>144</v>
      </c>
      <c r="G98" t="s">
        <v>33</v>
      </c>
      <c r="H98" t="s">
        <v>994</v>
      </c>
      <c r="I98" t="s">
        <v>392</v>
      </c>
      <c r="J98" s="23" t="s">
        <v>919</v>
      </c>
      <c r="K98" t="s">
        <v>989</v>
      </c>
      <c r="L98" t="s">
        <v>993</v>
      </c>
      <c r="O98" t="s">
        <v>995</v>
      </c>
      <c r="P98" s="4">
        <v>144</v>
      </c>
      <c r="Q98" s="4"/>
      <c r="R98" s="4"/>
      <c r="S98" s="4"/>
      <c r="T98" s="4"/>
      <c r="U98" s="4"/>
      <c r="V98" s="4"/>
      <c r="W98" s="4"/>
      <c r="X98" s="4"/>
      <c r="Y98" s="4">
        <f t="shared" ref="Y98:Y129" si="13">P98/100*20</f>
        <v>28.799999999999997</v>
      </c>
      <c r="Z98" s="4"/>
      <c r="AA98" s="4"/>
      <c r="AB98" s="5"/>
      <c r="AC98" s="5"/>
      <c r="AD98" s="5">
        <f t="shared" ref="AD98:AD129" si="14">SUM(AB98:AC98)</f>
        <v>0</v>
      </c>
      <c r="AF98" t="s">
        <v>233</v>
      </c>
      <c r="AG98" t="s">
        <v>233</v>
      </c>
      <c r="AK98" s="5"/>
      <c r="AO98" s="5"/>
      <c r="AP98" s="18"/>
      <c r="AQ98" s="14"/>
      <c r="AR98" s="14"/>
      <c r="AS98" s="14"/>
      <c r="AT98" s="14"/>
      <c r="AU98" s="13"/>
      <c r="AV98" s="13"/>
      <c r="AW98" s="17"/>
      <c r="AX98" s="5"/>
      <c r="AY98" s="5"/>
      <c r="AZ98" s="5"/>
      <c r="BA98" s="5"/>
      <c r="BF98" t="s">
        <v>233</v>
      </c>
      <c r="BH98" s="5"/>
    </row>
    <row r="99" spans="1:61" x14ac:dyDescent="0.2">
      <c r="A99" s="12">
        <v>44183</v>
      </c>
      <c r="B99" s="22" t="s">
        <v>999</v>
      </c>
      <c r="C99" t="s">
        <v>987</v>
      </c>
      <c r="D99" t="s">
        <v>991</v>
      </c>
      <c r="E99" t="s">
        <v>992</v>
      </c>
      <c r="F99" s="4">
        <v>161</v>
      </c>
      <c r="G99" t="s">
        <v>1069</v>
      </c>
      <c r="I99" t="s">
        <v>392</v>
      </c>
      <c r="J99" s="23" t="s">
        <v>919</v>
      </c>
      <c r="L99" t="s">
        <v>919</v>
      </c>
      <c r="P99" s="4">
        <v>161</v>
      </c>
      <c r="Q99" s="4"/>
      <c r="R99" s="4"/>
      <c r="S99" s="4"/>
      <c r="T99" s="4"/>
      <c r="U99" s="4"/>
      <c r="V99" s="4"/>
      <c r="W99" s="4"/>
      <c r="X99" s="4"/>
      <c r="Y99" s="4">
        <f t="shared" si="13"/>
        <v>32.200000000000003</v>
      </c>
      <c r="Z99" s="4"/>
      <c r="AA99" s="4"/>
      <c r="AB99" s="5"/>
      <c r="AC99" s="5"/>
      <c r="AD99" s="5">
        <f t="shared" si="14"/>
        <v>0</v>
      </c>
      <c r="AF99" t="s">
        <v>233</v>
      </c>
      <c r="AG99" t="s">
        <v>233</v>
      </c>
      <c r="AK99" s="5"/>
      <c r="AO99" s="5"/>
      <c r="AP99" s="18"/>
      <c r="AQ99" s="14"/>
      <c r="AR99" s="14"/>
      <c r="AS99" s="14"/>
      <c r="AT99" s="14"/>
      <c r="AU99" s="13"/>
      <c r="AV99" s="13"/>
      <c r="AW99" s="17"/>
      <c r="AX99" s="5"/>
      <c r="AY99" s="5"/>
      <c r="AZ99" s="5"/>
      <c r="BA99" s="5"/>
      <c r="BF99" t="s">
        <v>233</v>
      </c>
      <c r="BH99" s="5"/>
    </row>
    <row r="100" spans="1:61" x14ac:dyDescent="0.2">
      <c r="A100" s="12">
        <v>42292</v>
      </c>
      <c r="B100" s="22" t="s">
        <v>623</v>
      </c>
      <c r="C100" t="s">
        <v>1030</v>
      </c>
      <c r="D100" t="s">
        <v>13</v>
      </c>
      <c r="E100" t="s">
        <v>622</v>
      </c>
      <c r="F100" s="4">
        <v>31</v>
      </c>
      <c r="G100" t="s">
        <v>6</v>
      </c>
      <c r="H100" t="s">
        <v>383</v>
      </c>
      <c r="I100" t="s">
        <v>391</v>
      </c>
      <c r="J100" s="23" t="s">
        <v>140</v>
      </c>
      <c r="L100" t="s">
        <v>624</v>
      </c>
      <c r="P100" s="4">
        <v>31</v>
      </c>
      <c r="Q100" s="4">
        <v>31</v>
      </c>
      <c r="R100" s="4">
        <v>0</v>
      </c>
      <c r="S100" s="4">
        <v>31</v>
      </c>
      <c r="T100" s="4">
        <v>0</v>
      </c>
      <c r="U100" s="4">
        <v>0</v>
      </c>
      <c r="V100" s="4">
        <v>0</v>
      </c>
      <c r="W100" s="4">
        <v>0</v>
      </c>
      <c r="X100" s="4">
        <f t="shared" ref="X100:X131" si="15">SUM(T100:W100)</f>
        <v>0</v>
      </c>
      <c r="Y100" s="4">
        <f t="shared" si="13"/>
        <v>6.2</v>
      </c>
      <c r="Z100" s="4">
        <v>0</v>
      </c>
      <c r="AA100" s="4">
        <f t="shared" ref="AA100:AA128" si="16">S100+X100+Z100</f>
        <v>31</v>
      </c>
      <c r="AB100" s="5"/>
      <c r="AC100" s="5"/>
      <c r="AD100" s="5">
        <f t="shared" si="14"/>
        <v>0</v>
      </c>
      <c r="AF100" t="s">
        <v>233</v>
      </c>
      <c r="AG100" t="s">
        <v>233</v>
      </c>
      <c r="AK100" s="5"/>
      <c r="AO100" s="5"/>
      <c r="AP100" s="18"/>
      <c r="AQ100" s="14"/>
      <c r="AR100" s="14"/>
      <c r="AS100" s="14"/>
      <c r="AT100" s="14"/>
      <c r="AU100" s="13"/>
      <c r="AV100" s="13"/>
      <c r="AW100" s="17"/>
      <c r="AX100" s="5"/>
      <c r="AY100" s="5"/>
      <c r="AZ100" s="5"/>
      <c r="BA100" s="5"/>
      <c r="BF100" t="s">
        <v>233</v>
      </c>
      <c r="BH100" s="5"/>
    </row>
    <row r="101" spans="1:61" x14ac:dyDescent="0.2">
      <c r="A101" s="12">
        <v>43853</v>
      </c>
      <c r="B101" s="22" t="s">
        <v>632</v>
      </c>
      <c r="C101" t="s">
        <v>1055</v>
      </c>
      <c r="D101" t="s">
        <v>427</v>
      </c>
      <c r="E101" t="s">
        <v>447</v>
      </c>
      <c r="F101" s="4">
        <v>545</v>
      </c>
      <c r="G101" t="s">
        <v>381</v>
      </c>
      <c r="H101" t="s">
        <v>1056</v>
      </c>
      <c r="I101" t="s">
        <v>392</v>
      </c>
      <c r="J101" t="s">
        <v>636</v>
      </c>
      <c r="K101" t="s">
        <v>633</v>
      </c>
      <c r="L101" t="s">
        <v>635</v>
      </c>
      <c r="N101" t="s">
        <v>634</v>
      </c>
      <c r="P101" s="4">
        <v>545</v>
      </c>
      <c r="Q101" s="4"/>
      <c r="R101" s="4"/>
      <c r="S101" s="4">
        <v>545</v>
      </c>
      <c r="T101" s="4">
        <v>0</v>
      </c>
      <c r="U101" s="4">
        <v>0</v>
      </c>
      <c r="V101" s="4">
        <v>0</v>
      </c>
      <c r="W101" s="4">
        <v>0</v>
      </c>
      <c r="X101" s="4">
        <f t="shared" si="15"/>
        <v>0</v>
      </c>
      <c r="Y101" s="4">
        <f t="shared" si="13"/>
        <v>109</v>
      </c>
      <c r="Z101" s="4">
        <v>0</v>
      </c>
      <c r="AA101" s="4">
        <f t="shared" si="16"/>
        <v>545</v>
      </c>
      <c r="AB101" s="5">
        <v>0</v>
      </c>
      <c r="AC101" s="5">
        <v>2423145</v>
      </c>
      <c r="AD101" s="5">
        <f t="shared" si="14"/>
        <v>2423145</v>
      </c>
      <c r="AF101" t="s">
        <v>234</v>
      </c>
      <c r="AG101" t="s">
        <v>234</v>
      </c>
      <c r="AH101" t="s">
        <v>633</v>
      </c>
      <c r="AI101" t="s">
        <v>242</v>
      </c>
      <c r="AK101" s="5"/>
      <c r="AO101" s="5">
        <v>160000000</v>
      </c>
      <c r="AP101" s="6"/>
      <c r="AW101" s="17"/>
      <c r="AZ101" s="5"/>
      <c r="BF101" t="s">
        <v>234</v>
      </c>
      <c r="BG101" t="s">
        <v>1057</v>
      </c>
      <c r="BH101" s="5"/>
    </row>
    <row r="102" spans="1:61" x14ac:dyDescent="0.2">
      <c r="A102" s="12">
        <v>41928</v>
      </c>
      <c r="B102" t="s">
        <v>387</v>
      </c>
      <c r="C102" t="s">
        <v>382</v>
      </c>
      <c r="D102" t="s">
        <v>4</v>
      </c>
      <c r="E102" t="s">
        <v>385</v>
      </c>
      <c r="F102" s="4">
        <v>301</v>
      </c>
      <c r="G102" t="s">
        <v>6</v>
      </c>
      <c r="H102" t="s">
        <v>383</v>
      </c>
      <c r="I102" t="s">
        <v>391</v>
      </c>
      <c r="J102" t="s">
        <v>384</v>
      </c>
      <c r="L102" t="s">
        <v>5</v>
      </c>
      <c r="N102" t="s">
        <v>384</v>
      </c>
      <c r="O102" t="s">
        <v>389</v>
      </c>
      <c r="P102" s="4">
        <v>301</v>
      </c>
      <c r="Q102" s="4"/>
      <c r="R102" s="4"/>
      <c r="S102" s="4">
        <v>301</v>
      </c>
      <c r="T102" s="4">
        <v>0</v>
      </c>
      <c r="U102" s="4">
        <v>0</v>
      </c>
      <c r="V102" s="4">
        <v>0</v>
      </c>
      <c r="W102" s="4">
        <v>0</v>
      </c>
      <c r="X102" s="4">
        <f t="shared" si="15"/>
        <v>0</v>
      </c>
      <c r="Y102" s="4">
        <f t="shared" si="13"/>
        <v>60.199999999999996</v>
      </c>
      <c r="Z102" s="4">
        <v>0</v>
      </c>
      <c r="AA102" s="4">
        <f t="shared" si="16"/>
        <v>301</v>
      </c>
      <c r="AB102" s="5">
        <v>0</v>
      </c>
      <c r="AC102" s="5">
        <v>307000</v>
      </c>
      <c r="AD102" s="5">
        <f t="shared" si="14"/>
        <v>307000</v>
      </c>
      <c r="AE102" t="s">
        <v>265</v>
      </c>
      <c r="AF102" t="s">
        <v>234</v>
      </c>
      <c r="AG102" t="s">
        <v>234</v>
      </c>
      <c r="AH102" t="s">
        <v>384</v>
      </c>
      <c r="AI102" t="s">
        <v>242</v>
      </c>
      <c r="AJ102" t="s">
        <v>390</v>
      </c>
      <c r="AK102" s="5">
        <v>23700000</v>
      </c>
      <c r="AL102" t="s">
        <v>276</v>
      </c>
      <c r="AO102" s="5">
        <v>90000000</v>
      </c>
      <c r="AP102" s="18"/>
      <c r="AQ102" s="14"/>
      <c r="AR102" s="14"/>
      <c r="AS102" s="14"/>
      <c r="AT102" s="14"/>
      <c r="AU102" s="13"/>
      <c r="AV102" s="13"/>
      <c r="AW102" s="17"/>
      <c r="AX102" s="5"/>
      <c r="AY102" s="5"/>
      <c r="AZ102" s="5" t="s">
        <v>281</v>
      </c>
      <c r="BA102" s="5"/>
      <c r="BF102" t="s">
        <v>234</v>
      </c>
      <c r="BG102" t="s">
        <v>1079</v>
      </c>
      <c r="BH102" s="5">
        <v>361200</v>
      </c>
    </row>
    <row r="103" spans="1:61" x14ac:dyDescent="0.2">
      <c r="A103" s="12">
        <v>42915</v>
      </c>
      <c r="B103" s="22" t="s">
        <v>785</v>
      </c>
      <c r="C103" t="s">
        <v>786</v>
      </c>
      <c r="D103" t="s">
        <v>13</v>
      </c>
      <c r="E103" t="s">
        <v>780</v>
      </c>
      <c r="F103" s="4">
        <v>169</v>
      </c>
      <c r="G103" t="s">
        <v>6</v>
      </c>
      <c r="I103" t="s">
        <v>491</v>
      </c>
      <c r="J103" t="s">
        <v>60</v>
      </c>
      <c r="P103" s="4">
        <v>169</v>
      </c>
      <c r="Q103" s="4">
        <v>169</v>
      </c>
      <c r="R103" s="4">
        <v>0</v>
      </c>
      <c r="S103" s="4">
        <v>169</v>
      </c>
      <c r="T103" s="4">
        <v>0</v>
      </c>
      <c r="U103" s="4">
        <v>0</v>
      </c>
      <c r="V103" s="4">
        <v>0</v>
      </c>
      <c r="W103" s="4">
        <v>0</v>
      </c>
      <c r="X103" s="4">
        <f t="shared" si="15"/>
        <v>0</v>
      </c>
      <c r="Y103" s="4">
        <f t="shared" si="13"/>
        <v>33.799999999999997</v>
      </c>
      <c r="Z103" s="4">
        <v>0</v>
      </c>
      <c r="AA103" s="4">
        <f t="shared" si="16"/>
        <v>169</v>
      </c>
      <c r="AB103" s="5">
        <v>0</v>
      </c>
      <c r="AC103" s="5"/>
      <c r="AD103" s="5">
        <f t="shared" si="14"/>
        <v>0</v>
      </c>
      <c r="AF103" t="s">
        <v>234</v>
      </c>
      <c r="AG103" t="s">
        <v>234</v>
      </c>
      <c r="AH103" t="s">
        <v>246</v>
      </c>
      <c r="AI103" t="s">
        <v>247</v>
      </c>
      <c r="AJ103" t="s">
        <v>248</v>
      </c>
      <c r="AK103" s="5"/>
      <c r="AO103" s="5"/>
      <c r="AP103" s="18"/>
      <c r="AQ103" s="14"/>
      <c r="AR103" s="14"/>
      <c r="AS103" s="14"/>
      <c r="AT103" s="14"/>
      <c r="AU103" s="13"/>
      <c r="AV103" s="13"/>
      <c r="AW103" s="17"/>
      <c r="AX103" s="5"/>
      <c r="AY103" s="5"/>
      <c r="AZ103" s="5">
        <v>190000</v>
      </c>
      <c r="BA103" s="5"/>
      <c r="BB103" t="s">
        <v>1029</v>
      </c>
      <c r="BC103">
        <v>775</v>
      </c>
      <c r="BF103" t="s">
        <v>233</v>
      </c>
      <c r="BH103" s="5">
        <v>205200</v>
      </c>
    </row>
    <row r="104" spans="1:61" x14ac:dyDescent="0.2">
      <c r="A104" s="12">
        <v>42985</v>
      </c>
      <c r="B104" t="s">
        <v>719</v>
      </c>
      <c r="C104" t="s">
        <v>726</v>
      </c>
      <c r="D104" t="s">
        <v>427</v>
      </c>
      <c r="E104" t="s">
        <v>641</v>
      </c>
      <c r="F104" s="4">
        <v>375</v>
      </c>
      <c r="G104" t="s">
        <v>727</v>
      </c>
      <c r="H104" t="s">
        <v>1067</v>
      </c>
      <c r="I104" t="s">
        <v>392</v>
      </c>
      <c r="J104" t="s">
        <v>728</v>
      </c>
      <c r="K104" t="s">
        <v>723</v>
      </c>
      <c r="L104" t="s">
        <v>720</v>
      </c>
      <c r="P104" s="4">
        <v>375</v>
      </c>
      <c r="Q104" s="4">
        <v>0</v>
      </c>
      <c r="R104" s="4">
        <v>374</v>
      </c>
      <c r="S104" s="4">
        <v>374</v>
      </c>
      <c r="T104" s="4">
        <v>1</v>
      </c>
      <c r="U104" s="4">
        <v>0</v>
      </c>
      <c r="V104" s="4">
        <v>0</v>
      </c>
      <c r="W104" s="4">
        <v>0</v>
      </c>
      <c r="X104" s="4">
        <f t="shared" si="15"/>
        <v>1</v>
      </c>
      <c r="Y104" s="4">
        <f t="shared" si="13"/>
        <v>75</v>
      </c>
      <c r="Z104" s="4">
        <v>0</v>
      </c>
      <c r="AA104" s="4">
        <f t="shared" si="16"/>
        <v>375</v>
      </c>
      <c r="AB104" s="5">
        <v>0</v>
      </c>
      <c r="AC104" s="5">
        <v>718000</v>
      </c>
      <c r="AD104" s="5">
        <f t="shared" si="14"/>
        <v>718000</v>
      </c>
      <c r="AE104" t="s">
        <v>725</v>
      </c>
      <c r="AF104" t="s">
        <v>233</v>
      </c>
      <c r="AG104" t="s">
        <v>233</v>
      </c>
      <c r="AK104" s="5"/>
      <c r="AO104" s="5"/>
      <c r="AP104" s="18"/>
      <c r="AQ104" s="14"/>
      <c r="AR104" s="14"/>
      <c r="AS104" s="14"/>
      <c r="AT104" s="14"/>
      <c r="AU104" s="13"/>
      <c r="AV104" s="13"/>
      <c r="AW104" s="17"/>
      <c r="AX104" s="5"/>
      <c r="AY104" s="5"/>
      <c r="AZ104" s="5"/>
      <c r="BA104" s="5"/>
      <c r="BF104" t="s">
        <v>233</v>
      </c>
      <c r="BH104" s="5"/>
    </row>
    <row r="105" spans="1:61" x14ac:dyDescent="0.2">
      <c r="A105" s="7">
        <v>42432</v>
      </c>
      <c r="B105" s="9" t="s">
        <v>619</v>
      </c>
      <c r="C105" s="8" t="s">
        <v>91</v>
      </c>
      <c r="D105" s="8" t="s">
        <v>13</v>
      </c>
      <c r="E105" s="8" t="s">
        <v>92</v>
      </c>
      <c r="F105" s="4">
        <v>357</v>
      </c>
      <c r="G105" s="8" t="s">
        <v>6</v>
      </c>
      <c r="H105" t="s">
        <v>62</v>
      </c>
      <c r="I105" t="s">
        <v>491</v>
      </c>
      <c r="J105" t="s">
        <v>36</v>
      </c>
      <c r="P105" s="4">
        <v>357</v>
      </c>
      <c r="Q105" s="4"/>
      <c r="R105" s="4"/>
      <c r="S105" s="4">
        <v>357</v>
      </c>
      <c r="T105" s="4">
        <v>0</v>
      </c>
      <c r="U105" s="4">
        <v>0</v>
      </c>
      <c r="V105" s="4">
        <v>0</v>
      </c>
      <c r="W105" s="4">
        <v>0</v>
      </c>
      <c r="X105" s="4">
        <f t="shared" si="15"/>
        <v>0</v>
      </c>
      <c r="Y105" s="4">
        <f t="shared" si="13"/>
        <v>71.399999999999991</v>
      </c>
      <c r="Z105" s="4">
        <v>0</v>
      </c>
      <c r="AA105" s="4">
        <f t="shared" si="16"/>
        <v>357</v>
      </c>
      <c r="AB105" s="5">
        <v>0</v>
      </c>
      <c r="AC105" s="5"/>
      <c r="AD105" s="5">
        <f t="shared" si="14"/>
        <v>0</v>
      </c>
      <c r="AF105" t="s">
        <v>233</v>
      </c>
      <c r="AG105" t="s">
        <v>233</v>
      </c>
      <c r="AK105" s="5"/>
      <c r="AO105" s="5">
        <v>105000000</v>
      </c>
      <c r="AP105" s="18">
        <v>100000000</v>
      </c>
      <c r="AQ105" s="14"/>
      <c r="AR105" s="14"/>
      <c r="AS105" s="14"/>
      <c r="AT105" s="14"/>
      <c r="AU105" s="13"/>
      <c r="AV105" s="13"/>
      <c r="AW105" s="17"/>
      <c r="AX105" s="5"/>
      <c r="AY105" s="5"/>
      <c r="AZ105" s="5">
        <v>220000</v>
      </c>
      <c r="BA105" s="5"/>
      <c r="BB105" t="s">
        <v>294</v>
      </c>
      <c r="BF105" t="s">
        <v>234</v>
      </c>
      <c r="BH105" s="5">
        <v>428400</v>
      </c>
    </row>
    <row r="106" spans="1:61" x14ac:dyDescent="0.2">
      <c r="A106" s="12">
        <v>43867</v>
      </c>
      <c r="B106" s="22" t="s">
        <v>537</v>
      </c>
      <c r="C106" t="s">
        <v>536</v>
      </c>
      <c r="D106" t="s">
        <v>427</v>
      </c>
      <c r="E106" t="s">
        <v>108</v>
      </c>
      <c r="F106" s="4">
        <v>280</v>
      </c>
      <c r="G106" t="s">
        <v>6</v>
      </c>
      <c r="I106" t="s">
        <v>491</v>
      </c>
      <c r="J106" t="s">
        <v>535</v>
      </c>
      <c r="L106" t="s">
        <v>538</v>
      </c>
      <c r="P106" s="4">
        <v>280</v>
      </c>
      <c r="Q106" s="4">
        <v>180</v>
      </c>
      <c r="R106" s="4">
        <v>0</v>
      </c>
      <c r="S106" s="4">
        <v>180</v>
      </c>
      <c r="T106" s="4">
        <v>0</v>
      </c>
      <c r="U106" s="4">
        <v>0</v>
      </c>
      <c r="V106" s="4">
        <v>100</v>
      </c>
      <c r="W106" s="4">
        <v>0</v>
      </c>
      <c r="X106" s="4">
        <f t="shared" si="15"/>
        <v>100</v>
      </c>
      <c r="Y106" s="4">
        <f t="shared" si="13"/>
        <v>56</v>
      </c>
      <c r="Z106" s="4">
        <v>0</v>
      </c>
      <c r="AA106" s="4">
        <f t="shared" si="16"/>
        <v>280</v>
      </c>
      <c r="AB106" s="5"/>
      <c r="AC106" s="5"/>
      <c r="AD106" s="5">
        <f t="shared" si="14"/>
        <v>0</v>
      </c>
      <c r="AF106" t="s">
        <v>233</v>
      </c>
      <c r="AG106" t="s">
        <v>233</v>
      </c>
      <c r="AK106" s="5"/>
      <c r="AO106" s="5">
        <v>70000000</v>
      </c>
      <c r="AP106" s="18"/>
      <c r="AQ106" s="14"/>
      <c r="AR106" s="14"/>
      <c r="AS106" s="14"/>
      <c r="AT106" s="14"/>
      <c r="AU106" s="13"/>
      <c r="AX106" s="5"/>
      <c r="AY106" s="5"/>
      <c r="AZ106" s="5"/>
      <c r="BA106" s="5"/>
      <c r="BF106" t="s">
        <v>233</v>
      </c>
      <c r="BH106" s="5"/>
    </row>
    <row r="107" spans="1:61" x14ac:dyDescent="0.2">
      <c r="A107" s="7">
        <v>42929</v>
      </c>
      <c r="B107" s="8" t="s">
        <v>691</v>
      </c>
      <c r="C107" s="8" t="s">
        <v>629</v>
      </c>
      <c r="D107" s="8" t="s">
        <v>692</v>
      </c>
      <c r="E107" s="8" t="s">
        <v>119</v>
      </c>
      <c r="F107" s="4">
        <v>216</v>
      </c>
      <c r="G107" t="s">
        <v>381</v>
      </c>
      <c r="H107" t="s">
        <v>25</v>
      </c>
      <c r="I107" t="s">
        <v>491</v>
      </c>
      <c r="J107" t="s">
        <v>120</v>
      </c>
      <c r="K107" t="s">
        <v>130</v>
      </c>
      <c r="N107" t="s">
        <v>315</v>
      </c>
      <c r="P107" s="4">
        <v>216</v>
      </c>
      <c r="Q107" s="4"/>
      <c r="R107" s="4"/>
      <c r="S107" s="4">
        <v>216</v>
      </c>
      <c r="T107" s="4">
        <v>0</v>
      </c>
      <c r="U107" s="4">
        <v>0</v>
      </c>
      <c r="V107" s="4">
        <v>0</v>
      </c>
      <c r="W107" s="4">
        <v>0</v>
      </c>
      <c r="X107" s="4">
        <f t="shared" si="15"/>
        <v>0</v>
      </c>
      <c r="Y107" s="4">
        <f t="shared" si="13"/>
        <v>43.2</v>
      </c>
      <c r="Z107" s="4">
        <v>0</v>
      </c>
      <c r="AA107" s="4">
        <f t="shared" si="16"/>
        <v>216</v>
      </c>
      <c r="AB107" s="5">
        <v>0</v>
      </c>
      <c r="AC107" s="5">
        <v>191724</v>
      </c>
      <c r="AD107" s="5">
        <f t="shared" si="14"/>
        <v>191724</v>
      </c>
      <c r="AE107" t="s">
        <v>693</v>
      </c>
      <c r="AF107" t="s">
        <v>234</v>
      </c>
      <c r="AG107" t="s">
        <v>234</v>
      </c>
      <c r="AH107" t="s">
        <v>262</v>
      </c>
      <c r="AI107" t="s">
        <v>263</v>
      </c>
      <c r="AJ107" t="s">
        <v>264</v>
      </c>
      <c r="AK107" s="5"/>
      <c r="AO107" s="5">
        <v>110000000</v>
      </c>
      <c r="AP107" s="18"/>
      <c r="AQ107" s="14"/>
      <c r="AR107" s="14"/>
      <c r="AS107" s="14"/>
      <c r="AT107" s="14"/>
      <c r="AU107" s="13"/>
      <c r="AX107" s="5"/>
      <c r="AY107" s="5"/>
      <c r="AZ107" s="5">
        <v>139000</v>
      </c>
      <c r="BA107" s="5"/>
      <c r="BB107" t="s">
        <v>298</v>
      </c>
      <c r="BF107" t="s">
        <v>234</v>
      </c>
      <c r="BG107" t="s">
        <v>976</v>
      </c>
      <c r="BH107" s="5">
        <v>259200</v>
      </c>
      <c r="BI107" s="27"/>
    </row>
    <row r="108" spans="1:61" x14ac:dyDescent="0.2">
      <c r="A108" s="12">
        <v>43475</v>
      </c>
      <c r="B108" s="22" t="s">
        <v>595</v>
      </c>
      <c r="C108" t="s">
        <v>630</v>
      </c>
      <c r="D108" t="s">
        <v>580</v>
      </c>
      <c r="E108" t="s">
        <v>669</v>
      </c>
      <c r="F108" s="4">
        <v>526</v>
      </c>
      <c r="G108" t="s">
        <v>381</v>
      </c>
      <c r="H108" t="s">
        <v>923</v>
      </c>
      <c r="I108" t="s">
        <v>491</v>
      </c>
      <c r="J108" t="s">
        <v>120</v>
      </c>
      <c r="K108" t="s">
        <v>130</v>
      </c>
      <c r="N108" t="s">
        <v>315</v>
      </c>
      <c r="P108" s="4">
        <v>526</v>
      </c>
      <c r="Q108" s="4"/>
      <c r="R108" s="4"/>
      <c r="S108" s="4"/>
      <c r="T108" s="4"/>
      <c r="U108" s="4"/>
      <c r="V108" s="4"/>
      <c r="W108" s="4"/>
      <c r="X108" s="4">
        <f t="shared" si="15"/>
        <v>0</v>
      </c>
      <c r="Y108" s="4">
        <f t="shared" si="13"/>
        <v>105.19999999999999</v>
      </c>
      <c r="Z108" s="4">
        <v>0</v>
      </c>
      <c r="AA108" s="4">
        <f t="shared" si="16"/>
        <v>0</v>
      </c>
      <c r="AB108" s="5">
        <v>1353906</v>
      </c>
      <c r="AC108" s="5"/>
      <c r="AD108" s="5">
        <f t="shared" si="14"/>
        <v>1353906</v>
      </c>
      <c r="AF108" t="s">
        <v>233</v>
      </c>
      <c r="AG108" t="s">
        <v>233</v>
      </c>
      <c r="AK108" s="5"/>
      <c r="AO108" s="5">
        <v>93000000</v>
      </c>
      <c r="AP108" s="18"/>
      <c r="AQ108" s="14"/>
      <c r="AR108" s="14"/>
      <c r="AS108" s="14"/>
      <c r="AT108" s="14"/>
      <c r="AU108" s="13"/>
      <c r="AX108" s="5"/>
      <c r="AY108" s="5"/>
      <c r="AZ108" s="5"/>
      <c r="BA108" s="5"/>
      <c r="BF108" t="s">
        <v>234</v>
      </c>
      <c r="BG108" t="s">
        <v>976</v>
      </c>
      <c r="BH108" s="5"/>
    </row>
    <row r="109" spans="1:61" x14ac:dyDescent="0.2">
      <c r="A109" s="7">
        <v>42320</v>
      </c>
      <c r="B109" s="8" t="s">
        <v>675</v>
      </c>
      <c r="C109" s="8" t="s">
        <v>1000</v>
      </c>
      <c r="D109" s="8" t="s">
        <v>580</v>
      </c>
      <c r="E109" s="8" t="s">
        <v>674</v>
      </c>
      <c r="F109" s="4">
        <v>164</v>
      </c>
      <c r="G109" t="s">
        <v>381</v>
      </c>
      <c r="H109" t="s">
        <v>1049</v>
      </c>
      <c r="I109" t="s">
        <v>491</v>
      </c>
      <c r="J109" s="23" t="s">
        <v>146</v>
      </c>
      <c r="K109" t="s">
        <v>146</v>
      </c>
      <c r="L109" t="s">
        <v>316</v>
      </c>
      <c r="O109" t="s">
        <v>1050</v>
      </c>
      <c r="P109" s="4">
        <v>164</v>
      </c>
      <c r="Q109" s="4"/>
      <c r="R109" s="4"/>
      <c r="S109" s="4">
        <v>164</v>
      </c>
      <c r="T109" s="4">
        <v>0</v>
      </c>
      <c r="U109" s="4">
        <v>0</v>
      </c>
      <c r="V109" s="4">
        <v>0</v>
      </c>
      <c r="W109" s="4">
        <v>0</v>
      </c>
      <c r="X109" s="4">
        <f t="shared" si="15"/>
        <v>0</v>
      </c>
      <c r="Y109" s="4">
        <f t="shared" si="13"/>
        <v>32.799999999999997</v>
      </c>
      <c r="Z109" s="4">
        <v>0</v>
      </c>
      <c r="AA109" s="4">
        <f t="shared" si="16"/>
        <v>164</v>
      </c>
      <c r="AB109" s="5"/>
      <c r="AC109" s="5"/>
      <c r="AD109" s="5">
        <f t="shared" si="14"/>
        <v>0</v>
      </c>
      <c r="AF109" t="s">
        <v>233</v>
      </c>
      <c r="AG109" t="s">
        <v>233</v>
      </c>
      <c r="AK109" s="5">
        <v>10300000</v>
      </c>
      <c r="AL109" t="s">
        <v>276</v>
      </c>
      <c r="AO109" s="5">
        <v>23000000</v>
      </c>
      <c r="AP109" s="5"/>
      <c r="AQ109" s="14"/>
      <c r="AR109" s="14"/>
      <c r="AS109" s="14"/>
      <c r="AT109" s="14"/>
      <c r="AU109" s="13"/>
      <c r="AV109" s="13"/>
      <c r="AW109" s="17"/>
      <c r="AX109" s="5"/>
      <c r="AY109" s="5"/>
      <c r="AZ109" s="5"/>
      <c r="BA109" s="5"/>
      <c r="BC109">
        <v>770</v>
      </c>
      <c r="BD109">
        <v>930</v>
      </c>
      <c r="BE109">
        <v>1350</v>
      </c>
      <c r="BF109" t="s">
        <v>233</v>
      </c>
      <c r="BH109" s="5"/>
    </row>
    <row r="110" spans="1:61" x14ac:dyDescent="0.2">
      <c r="A110" s="12">
        <v>42264</v>
      </c>
      <c r="B110" t="s">
        <v>628</v>
      </c>
      <c r="C110" t="s">
        <v>461</v>
      </c>
      <c r="D110" t="s">
        <v>13</v>
      </c>
      <c r="E110" t="s">
        <v>457</v>
      </c>
      <c r="F110" s="4">
        <v>135</v>
      </c>
      <c r="G110" t="s">
        <v>381</v>
      </c>
      <c r="I110" t="s">
        <v>491</v>
      </c>
      <c r="J110" s="23" t="s">
        <v>927</v>
      </c>
      <c r="K110" t="s">
        <v>133</v>
      </c>
      <c r="L110" t="s">
        <v>306</v>
      </c>
      <c r="N110" t="s">
        <v>133</v>
      </c>
      <c r="P110" s="4">
        <v>135</v>
      </c>
      <c r="Q110" s="4"/>
      <c r="R110" s="4"/>
      <c r="S110" s="4">
        <v>135</v>
      </c>
      <c r="T110" s="4">
        <v>0</v>
      </c>
      <c r="U110" s="4">
        <v>0</v>
      </c>
      <c r="V110" s="4">
        <v>0</v>
      </c>
      <c r="W110" s="4">
        <v>0</v>
      </c>
      <c r="X110" s="4">
        <f t="shared" si="15"/>
        <v>0</v>
      </c>
      <c r="Y110" s="4">
        <f t="shared" si="13"/>
        <v>27</v>
      </c>
      <c r="Z110" s="4">
        <v>0</v>
      </c>
      <c r="AA110" s="4">
        <f t="shared" si="16"/>
        <v>135</v>
      </c>
      <c r="AB110" s="5">
        <v>0</v>
      </c>
      <c r="AC110" s="5"/>
      <c r="AD110" s="5">
        <f t="shared" si="14"/>
        <v>0</v>
      </c>
      <c r="AF110" t="s">
        <v>234</v>
      </c>
      <c r="AG110" t="s">
        <v>234</v>
      </c>
      <c r="AH110" t="s">
        <v>253</v>
      </c>
      <c r="AI110" t="s">
        <v>254</v>
      </c>
      <c r="AJ110" t="s">
        <v>248</v>
      </c>
      <c r="AK110" s="5"/>
      <c r="AO110" s="5">
        <v>26700000</v>
      </c>
      <c r="AP110" s="18">
        <v>28000000</v>
      </c>
      <c r="AQ110" s="14"/>
      <c r="AR110" s="14"/>
      <c r="AS110" s="14"/>
      <c r="AT110" s="14"/>
      <c r="AU110" s="13"/>
      <c r="AV110" s="13"/>
      <c r="AW110" s="17"/>
      <c r="AX110" s="5"/>
      <c r="AY110" s="5"/>
      <c r="AZ110" s="5" t="s">
        <v>281</v>
      </c>
      <c r="BA110" s="5"/>
      <c r="BC110" t="s">
        <v>458</v>
      </c>
      <c r="BD110" t="s">
        <v>459</v>
      </c>
      <c r="BE110" t="s">
        <v>460</v>
      </c>
      <c r="BF110" t="s">
        <v>233</v>
      </c>
      <c r="BH110" s="5">
        <v>162000</v>
      </c>
    </row>
    <row r="111" spans="1:61" x14ac:dyDescent="0.2">
      <c r="A111" s="12">
        <v>42292</v>
      </c>
      <c r="B111" t="s">
        <v>625</v>
      </c>
      <c r="C111" t="s">
        <v>93</v>
      </c>
      <c r="D111" t="s">
        <v>4</v>
      </c>
      <c r="E111" t="s">
        <v>94</v>
      </c>
      <c r="F111" s="4">
        <v>191</v>
      </c>
      <c r="G111" t="s">
        <v>6</v>
      </c>
      <c r="H111" t="s">
        <v>383</v>
      </c>
      <c r="I111" t="s">
        <v>391</v>
      </c>
      <c r="J111" t="s">
        <v>255</v>
      </c>
      <c r="L111" t="s">
        <v>626</v>
      </c>
      <c r="P111" s="4">
        <v>191</v>
      </c>
      <c r="Q111" s="4"/>
      <c r="R111" s="4"/>
      <c r="S111" s="4">
        <v>191</v>
      </c>
      <c r="T111" s="4">
        <v>0</v>
      </c>
      <c r="U111" s="4">
        <v>0</v>
      </c>
      <c r="V111" s="4">
        <v>0</v>
      </c>
      <c r="W111" s="4">
        <v>0</v>
      </c>
      <c r="X111" s="4">
        <f t="shared" si="15"/>
        <v>0</v>
      </c>
      <c r="Y111" s="4">
        <f t="shared" si="13"/>
        <v>38.199999999999996</v>
      </c>
      <c r="Z111" s="4">
        <v>0</v>
      </c>
      <c r="AA111" s="4">
        <f t="shared" si="16"/>
        <v>191</v>
      </c>
      <c r="AB111" s="5">
        <v>0</v>
      </c>
      <c r="AC111" s="5"/>
      <c r="AD111" s="5">
        <f t="shared" si="14"/>
        <v>0</v>
      </c>
      <c r="AF111" t="s">
        <v>234</v>
      </c>
      <c r="AG111" t="s">
        <v>234</v>
      </c>
      <c r="AH111" t="s">
        <v>255</v>
      </c>
      <c r="AI111" t="s">
        <v>256</v>
      </c>
      <c r="AJ111" t="s">
        <v>251</v>
      </c>
      <c r="AK111" s="5"/>
      <c r="AO111" s="5"/>
      <c r="AP111" s="18"/>
      <c r="AQ111" s="14"/>
      <c r="AR111" s="14"/>
      <c r="AS111" s="14"/>
      <c r="AT111" s="14"/>
      <c r="AU111" s="13"/>
      <c r="AV111" s="13"/>
      <c r="AW111" s="17"/>
      <c r="AX111" s="5"/>
      <c r="AY111" s="5"/>
      <c r="AZ111" s="5" t="s">
        <v>281</v>
      </c>
      <c r="BA111" s="5">
        <v>299995</v>
      </c>
      <c r="BB111" t="s">
        <v>1078</v>
      </c>
      <c r="BD111">
        <v>1100</v>
      </c>
      <c r="BF111" t="s">
        <v>234</v>
      </c>
      <c r="BG111" t="s">
        <v>977</v>
      </c>
      <c r="BH111" s="5">
        <v>229200</v>
      </c>
    </row>
    <row r="112" spans="1:61" x14ac:dyDescent="0.2">
      <c r="A112" s="12">
        <v>42691</v>
      </c>
      <c r="B112" t="s">
        <v>798</v>
      </c>
      <c r="C112" t="s">
        <v>797</v>
      </c>
      <c r="D112" t="s">
        <v>427</v>
      </c>
      <c r="E112" t="s">
        <v>800</v>
      </c>
      <c r="F112" s="4">
        <v>525</v>
      </c>
      <c r="G112" t="s">
        <v>6</v>
      </c>
      <c r="H112" t="s">
        <v>56</v>
      </c>
      <c r="I112" t="s">
        <v>491</v>
      </c>
      <c r="J112" t="s">
        <v>805</v>
      </c>
      <c r="L112" t="s">
        <v>803</v>
      </c>
      <c r="M112" t="s">
        <v>799</v>
      </c>
      <c r="O112" t="s">
        <v>804</v>
      </c>
      <c r="P112" s="4">
        <v>525</v>
      </c>
      <c r="Q112" s="4"/>
      <c r="R112" s="4"/>
      <c r="S112" s="4">
        <v>525</v>
      </c>
      <c r="T112" s="4">
        <v>0</v>
      </c>
      <c r="U112" s="4">
        <v>0</v>
      </c>
      <c r="V112" s="4">
        <v>0</v>
      </c>
      <c r="W112" s="4">
        <v>0</v>
      </c>
      <c r="X112" s="4">
        <f t="shared" si="15"/>
        <v>0</v>
      </c>
      <c r="Y112" s="4">
        <f t="shared" si="13"/>
        <v>105</v>
      </c>
      <c r="Z112" s="4">
        <v>0</v>
      </c>
      <c r="AA112" s="4">
        <f t="shared" si="16"/>
        <v>525</v>
      </c>
      <c r="AB112" s="5">
        <v>195600</v>
      </c>
      <c r="AC112" s="5">
        <v>349326</v>
      </c>
      <c r="AD112" s="5">
        <f t="shared" si="14"/>
        <v>544926</v>
      </c>
      <c r="AE112" t="s">
        <v>801</v>
      </c>
      <c r="AF112" t="s">
        <v>233</v>
      </c>
      <c r="AG112" t="s">
        <v>233</v>
      </c>
      <c r="AK112" s="5"/>
      <c r="AO112" s="5">
        <v>150000000</v>
      </c>
      <c r="AP112" s="18">
        <v>150000000</v>
      </c>
      <c r="AQ112" s="14"/>
      <c r="AR112" s="14"/>
      <c r="AS112" s="14"/>
      <c r="AT112" s="14"/>
      <c r="AU112" s="13"/>
      <c r="AV112" s="13"/>
      <c r="AW112" s="17"/>
      <c r="AX112" s="5"/>
      <c r="AY112" s="5"/>
      <c r="AZ112" s="5">
        <v>135977</v>
      </c>
      <c r="BA112" s="5"/>
      <c r="BB112" t="s">
        <v>806</v>
      </c>
      <c r="BF112" t="s">
        <v>234</v>
      </c>
      <c r="BG112" t="s">
        <v>802</v>
      </c>
      <c r="BH112" s="5">
        <v>630000</v>
      </c>
    </row>
    <row r="113" spans="1:60" x14ac:dyDescent="0.2">
      <c r="A113" s="12">
        <v>41835</v>
      </c>
      <c r="B113" t="s">
        <v>1019</v>
      </c>
      <c r="C113" t="s">
        <v>1018</v>
      </c>
      <c r="D113" t="s">
        <v>13</v>
      </c>
      <c r="E113" t="s">
        <v>1020</v>
      </c>
      <c r="F113" s="4">
        <v>146</v>
      </c>
      <c r="G113" t="s">
        <v>6</v>
      </c>
      <c r="H113" t="s">
        <v>383</v>
      </c>
      <c r="I113" t="s">
        <v>391</v>
      </c>
      <c r="J113" t="s">
        <v>5</v>
      </c>
      <c r="L113" t="s">
        <v>1021</v>
      </c>
      <c r="P113" s="4">
        <v>146</v>
      </c>
      <c r="Q113" s="4"/>
      <c r="R113" s="4"/>
      <c r="S113" s="4">
        <v>146</v>
      </c>
      <c r="T113" s="4">
        <v>0</v>
      </c>
      <c r="U113" s="4">
        <v>0</v>
      </c>
      <c r="V113" s="4">
        <v>0</v>
      </c>
      <c r="W113" s="4">
        <v>0</v>
      </c>
      <c r="X113" s="4">
        <f t="shared" si="15"/>
        <v>0</v>
      </c>
      <c r="Y113" s="4">
        <f t="shared" si="13"/>
        <v>29.2</v>
      </c>
      <c r="Z113" s="4">
        <v>0</v>
      </c>
      <c r="AA113" s="4">
        <f t="shared" si="16"/>
        <v>146</v>
      </c>
      <c r="AB113" s="5">
        <v>0</v>
      </c>
      <c r="AC113" s="5">
        <v>0</v>
      </c>
      <c r="AD113" s="5">
        <f t="shared" si="14"/>
        <v>0</v>
      </c>
      <c r="AF113" t="s">
        <v>233</v>
      </c>
      <c r="AG113" t="s">
        <v>233</v>
      </c>
      <c r="AK113" s="19"/>
      <c r="AO113" s="5">
        <v>15000000</v>
      </c>
      <c r="AP113" s="18"/>
      <c r="AQ113" s="14"/>
      <c r="AR113" s="14"/>
      <c r="AS113" s="14"/>
      <c r="AT113" s="14"/>
      <c r="AU113" s="13"/>
      <c r="AV113" s="13"/>
      <c r="AW113" s="17"/>
      <c r="AX113" s="5"/>
      <c r="AY113" s="5"/>
      <c r="AZ113" s="5"/>
      <c r="BA113" s="5"/>
      <c r="BF113" t="s">
        <v>233</v>
      </c>
      <c r="BH113" s="5"/>
    </row>
    <row r="114" spans="1:60" x14ac:dyDescent="0.2">
      <c r="A114" s="12">
        <v>44133</v>
      </c>
      <c r="B114" s="22" t="s">
        <v>573</v>
      </c>
      <c r="C114" t="s">
        <v>571</v>
      </c>
      <c r="D114" t="s">
        <v>427</v>
      </c>
      <c r="E114" t="s">
        <v>572</v>
      </c>
      <c r="F114" s="4">
        <v>35</v>
      </c>
      <c r="G114" t="s">
        <v>552</v>
      </c>
      <c r="I114" t="s">
        <v>392</v>
      </c>
      <c r="J114" t="s">
        <v>574</v>
      </c>
      <c r="L114" t="s">
        <v>574</v>
      </c>
      <c r="P114" s="4">
        <v>35</v>
      </c>
      <c r="Q114" s="4">
        <v>0</v>
      </c>
      <c r="R114" s="4">
        <v>0</v>
      </c>
      <c r="S114" s="4">
        <v>0</v>
      </c>
      <c r="T114" s="4">
        <v>35</v>
      </c>
      <c r="U114" s="4">
        <v>0</v>
      </c>
      <c r="V114" s="4">
        <v>0</v>
      </c>
      <c r="W114" s="4">
        <v>0</v>
      </c>
      <c r="X114" s="4">
        <f t="shared" si="15"/>
        <v>35</v>
      </c>
      <c r="Y114" s="4">
        <f t="shared" si="13"/>
        <v>7</v>
      </c>
      <c r="Z114" s="4">
        <v>0</v>
      </c>
      <c r="AA114" s="4">
        <f t="shared" si="16"/>
        <v>35</v>
      </c>
      <c r="AB114" s="5"/>
      <c r="AC114" s="5"/>
      <c r="AD114" s="5">
        <f t="shared" si="14"/>
        <v>0</v>
      </c>
      <c r="AF114" t="s">
        <v>233</v>
      </c>
      <c r="AG114" t="s">
        <v>233</v>
      </c>
      <c r="AK114" s="5"/>
      <c r="AO114" s="5"/>
      <c r="AP114" s="18"/>
      <c r="AQ114" s="14"/>
      <c r="AR114" s="14"/>
      <c r="AS114" s="14"/>
      <c r="AT114" s="14"/>
      <c r="AU114" s="13"/>
      <c r="AX114" s="5"/>
      <c r="AY114" s="5"/>
      <c r="AZ114" s="5"/>
      <c r="BA114" s="5"/>
      <c r="BF114" t="s">
        <v>233</v>
      </c>
      <c r="BH114" s="5"/>
    </row>
    <row r="115" spans="1:60" x14ac:dyDescent="0.2">
      <c r="A115" s="12">
        <v>43741</v>
      </c>
      <c r="B115" t="s">
        <v>526</v>
      </c>
      <c r="C115" t="s">
        <v>828</v>
      </c>
      <c r="D115" t="s">
        <v>427</v>
      </c>
      <c r="E115" t="s">
        <v>525</v>
      </c>
      <c r="F115" s="4">
        <v>211</v>
      </c>
      <c r="G115" t="s">
        <v>6</v>
      </c>
      <c r="I115" t="s">
        <v>491</v>
      </c>
      <c r="J115" t="s">
        <v>527</v>
      </c>
      <c r="K115" t="s">
        <v>142</v>
      </c>
      <c r="L115" t="s">
        <v>528</v>
      </c>
      <c r="O115" t="s">
        <v>529</v>
      </c>
      <c r="P115" s="4">
        <v>211</v>
      </c>
      <c r="Q115" s="4">
        <v>211</v>
      </c>
      <c r="R115" s="4">
        <v>0</v>
      </c>
      <c r="S115" s="4">
        <v>0</v>
      </c>
      <c r="T115" s="4">
        <v>0</v>
      </c>
      <c r="U115" s="4">
        <v>0</v>
      </c>
      <c r="V115" s="4">
        <v>0</v>
      </c>
      <c r="W115" s="4">
        <v>0</v>
      </c>
      <c r="X115" s="4">
        <f t="shared" si="15"/>
        <v>0</v>
      </c>
      <c r="Y115" s="4">
        <f t="shared" si="13"/>
        <v>42.199999999999996</v>
      </c>
      <c r="Z115" s="4">
        <v>0</v>
      </c>
      <c r="AA115" s="4">
        <f t="shared" si="16"/>
        <v>0</v>
      </c>
      <c r="AB115" s="5">
        <v>0</v>
      </c>
      <c r="AC115" s="5">
        <v>0</v>
      </c>
      <c r="AD115" s="5">
        <f t="shared" si="14"/>
        <v>0</v>
      </c>
      <c r="AE115" t="s">
        <v>644</v>
      </c>
      <c r="AF115" t="s">
        <v>233</v>
      </c>
      <c r="AG115" t="s">
        <v>233</v>
      </c>
      <c r="AK115" s="5"/>
      <c r="AO115" s="5"/>
      <c r="AP115" s="18"/>
      <c r="AQ115" s="14"/>
      <c r="AR115" s="14"/>
      <c r="AS115" s="14"/>
      <c r="AT115" s="14"/>
      <c r="AU115" s="13"/>
      <c r="AX115" s="5"/>
      <c r="AY115" s="5"/>
      <c r="AZ115" s="5"/>
      <c r="BA115" s="5"/>
      <c r="BF115" t="s">
        <v>233</v>
      </c>
      <c r="BH115" s="5"/>
    </row>
    <row r="116" spans="1:60" x14ac:dyDescent="0.2">
      <c r="A116" s="12">
        <v>41914</v>
      </c>
      <c r="B116" t="s">
        <v>807</v>
      </c>
      <c r="C116" t="s">
        <v>95</v>
      </c>
      <c r="D116" t="s">
        <v>427</v>
      </c>
      <c r="E116" t="s">
        <v>96</v>
      </c>
      <c r="F116" s="4">
        <v>67</v>
      </c>
      <c r="G116" t="s">
        <v>6</v>
      </c>
      <c r="H116" t="s">
        <v>383</v>
      </c>
      <c r="I116" t="s">
        <v>391</v>
      </c>
      <c r="J116" t="s">
        <v>97</v>
      </c>
      <c r="P116" s="4">
        <v>67</v>
      </c>
      <c r="Q116" s="4">
        <v>67</v>
      </c>
      <c r="R116" s="4">
        <v>0</v>
      </c>
      <c r="S116" s="4">
        <v>67</v>
      </c>
      <c r="T116" s="4">
        <v>0</v>
      </c>
      <c r="U116" s="4">
        <v>0</v>
      </c>
      <c r="V116" s="4">
        <v>0</v>
      </c>
      <c r="W116" s="4">
        <v>0</v>
      </c>
      <c r="X116" s="4">
        <f t="shared" si="15"/>
        <v>0</v>
      </c>
      <c r="Y116" s="4">
        <f t="shared" si="13"/>
        <v>13.4</v>
      </c>
      <c r="Z116" s="4">
        <v>0</v>
      </c>
      <c r="AA116" s="4">
        <f t="shared" si="16"/>
        <v>67</v>
      </c>
      <c r="AB116" s="5">
        <v>0</v>
      </c>
      <c r="AC116" s="5">
        <v>15730</v>
      </c>
      <c r="AD116" s="5">
        <f t="shared" si="14"/>
        <v>15730</v>
      </c>
      <c r="AE116" t="s">
        <v>271</v>
      </c>
      <c r="AF116" t="s">
        <v>233</v>
      </c>
      <c r="AG116" t="s">
        <v>233</v>
      </c>
      <c r="AK116" s="5"/>
      <c r="AO116" s="5"/>
      <c r="AP116" s="18" t="s">
        <v>7</v>
      </c>
      <c r="AQ116" s="14"/>
      <c r="AR116" s="14"/>
      <c r="AS116" s="14"/>
      <c r="AT116" s="14"/>
      <c r="AU116" s="13"/>
      <c r="AV116" s="13"/>
      <c r="AW116" s="17"/>
      <c r="AX116" s="5"/>
      <c r="AY116" s="5"/>
      <c r="AZ116" s="5" t="s">
        <v>281</v>
      </c>
      <c r="BA116" s="5"/>
      <c r="BB116" t="s">
        <v>1027</v>
      </c>
      <c r="BD116">
        <v>1300</v>
      </c>
      <c r="BF116" t="s">
        <v>233</v>
      </c>
      <c r="BH116" s="5">
        <v>80400</v>
      </c>
    </row>
    <row r="117" spans="1:60" x14ac:dyDescent="0.2">
      <c r="A117" s="12">
        <v>42349</v>
      </c>
      <c r="B117" t="s">
        <v>810</v>
      </c>
      <c r="C117" t="s">
        <v>98</v>
      </c>
      <c r="D117" t="s">
        <v>13</v>
      </c>
      <c r="E117" t="s">
        <v>622</v>
      </c>
      <c r="F117" s="4">
        <v>158</v>
      </c>
      <c r="G117" t="s">
        <v>381</v>
      </c>
      <c r="I117" t="s">
        <v>391</v>
      </c>
      <c r="J117" s="23" t="s">
        <v>140</v>
      </c>
      <c r="K117" t="s">
        <v>313</v>
      </c>
      <c r="L117" t="s">
        <v>140</v>
      </c>
      <c r="P117" s="4">
        <v>158</v>
      </c>
      <c r="Q117" s="4"/>
      <c r="R117" s="4"/>
      <c r="S117" s="4">
        <v>158</v>
      </c>
      <c r="T117" s="4">
        <v>0</v>
      </c>
      <c r="U117" s="4">
        <v>0</v>
      </c>
      <c r="V117" s="4">
        <v>0</v>
      </c>
      <c r="W117" s="4">
        <v>0</v>
      </c>
      <c r="X117" s="4">
        <f t="shared" si="15"/>
        <v>0</v>
      </c>
      <c r="Y117" s="4">
        <f t="shared" si="13"/>
        <v>31.6</v>
      </c>
      <c r="Z117" s="4">
        <v>0</v>
      </c>
      <c r="AA117" s="4">
        <f t="shared" si="16"/>
        <v>158</v>
      </c>
      <c r="AB117" s="5">
        <v>0</v>
      </c>
      <c r="AC117" s="5"/>
      <c r="AD117" s="5">
        <f t="shared" si="14"/>
        <v>0</v>
      </c>
      <c r="AF117" t="s">
        <v>234</v>
      </c>
      <c r="AG117" t="s">
        <v>234</v>
      </c>
      <c r="AH117" t="s">
        <v>246</v>
      </c>
      <c r="AI117" t="s">
        <v>247</v>
      </c>
      <c r="AJ117" t="s">
        <v>248</v>
      </c>
      <c r="AK117" s="5"/>
      <c r="AO117" s="5">
        <v>25500000</v>
      </c>
      <c r="AP117" s="18"/>
      <c r="AQ117" s="14"/>
      <c r="AR117" s="14"/>
      <c r="AS117" s="14"/>
      <c r="AT117" s="14"/>
      <c r="AU117" s="13"/>
      <c r="AV117" s="13"/>
      <c r="AW117" s="17"/>
      <c r="AX117" s="5"/>
      <c r="AY117" s="5"/>
      <c r="AZ117" s="5" t="s">
        <v>281</v>
      </c>
      <c r="BA117" s="5"/>
      <c r="BF117" t="s">
        <v>233</v>
      </c>
      <c r="BH117" s="5">
        <v>189600</v>
      </c>
    </row>
    <row r="118" spans="1:60" x14ac:dyDescent="0.2">
      <c r="A118" s="12">
        <v>44070</v>
      </c>
      <c r="B118" t="s">
        <v>197</v>
      </c>
      <c r="C118" t="s">
        <v>198</v>
      </c>
      <c r="D118" t="s">
        <v>466</v>
      </c>
      <c r="E118" t="s">
        <v>199</v>
      </c>
      <c r="F118" s="4">
        <v>66</v>
      </c>
      <c r="G118" t="s">
        <v>200</v>
      </c>
      <c r="I118" t="s">
        <v>392</v>
      </c>
      <c r="J118" t="s">
        <v>336</v>
      </c>
      <c r="P118" s="4">
        <v>66</v>
      </c>
      <c r="Q118" s="4">
        <v>0</v>
      </c>
      <c r="R118" s="4">
        <v>0</v>
      </c>
      <c r="S118" s="4">
        <f>Q118+R118</f>
        <v>0</v>
      </c>
      <c r="T118" s="4">
        <v>0</v>
      </c>
      <c r="U118" s="4">
        <v>0</v>
      </c>
      <c r="V118" s="4">
        <v>66</v>
      </c>
      <c r="W118" s="4">
        <v>0</v>
      </c>
      <c r="X118" s="4">
        <f t="shared" si="15"/>
        <v>66</v>
      </c>
      <c r="Y118" s="4">
        <f t="shared" si="13"/>
        <v>13.200000000000001</v>
      </c>
      <c r="Z118" s="4">
        <v>0</v>
      </c>
      <c r="AA118" s="4">
        <f t="shared" si="16"/>
        <v>66</v>
      </c>
      <c r="AB118" s="5">
        <v>0</v>
      </c>
      <c r="AC118" s="5"/>
      <c r="AD118" s="5">
        <f t="shared" si="14"/>
        <v>0</v>
      </c>
      <c r="AE118" t="s">
        <v>359</v>
      </c>
      <c r="AF118" t="s">
        <v>233</v>
      </c>
      <c r="AG118" t="s">
        <v>233</v>
      </c>
      <c r="AK118" s="5"/>
      <c r="AO118" s="5"/>
      <c r="AP118" s="5"/>
      <c r="AQ118" s="14"/>
      <c r="AR118" s="14"/>
      <c r="AS118" s="14"/>
      <c r="AT118" s="14"/>
      <c r="AU118" s="13"/>
      <c r="AV118" s="13"/>
      <c r="AW118" s="17"/>
      <c r="AX118" s="5"/>
      <c r="AY118" s="5"/>
      <c r="AZ118" s="5"/>
      <c r="BA118" s="5"/>
      <c r="BF118" t="s">
        <v>233</v>
      </c>
      <c r="BH118" s="5"/>
    </row>
    <row r="119" spans="1:60" x14ac:dyDescent="0.2">
      <c r="A119" s="12">
        <v>42803</v>
      </c>
      <c r="B119" s="22" t="s">
        <v>605</v>
      </c>
      <c r="C119" t="s">
        <v>606</v>
      </c>
      <c r="D119" t="s">
        <v>4</v>
      </c>
      <c r="E119" t="s">
        <v>607</v>
      </c>
      <c r="F119" s="4">
        <v>24</v>
      </c>
      <c r="G119" t="s">
        <v>1069</v>
      </c>
      <c r="I119" t="s">
        <v>392</v>
      </c>
      <c r="J119" t="s">
        <v>608</v>
      </c>
      <c r="P119" s="4">
        <v>24</v>
      </c>
      <c r="Q119" s="4"/>
      <c r="R119" s="4"/>
      <c r="S119" s="4">
        <v>24</v>
      </c>
      <c r="T119" s="4">
        <v>0</v>
      </c>
      <c r="U119" s="4">
        <v>0</v>
      </c>
      <c r="V119" s="4">
        <v>0</v>
      </c>
      <c r="W119" s="4">
        <v>0</v>
      </c>
      <c r="X119" s="4">
        <f t="shared" si="15"/>
        <v>0</v>
      </c>
      <c r="Y119" s="4">
        <f t="shared" si="13"/>
        <v>4.8</v>
      </c>
      <c r="Z119" s="4">
        <v>0</v>
      </c>
      <c r="AA119" s="4">
        <f t="shared" si="16"/>
        <v>24</v>
      </c>
      <c r="AB119" s="5"/>
      <c r="AC119" s="5"/>
      <c r="AD119" s="5">
        <f t="shared" si="14"/>
        <v>0</v>
      </c>
      <c r="AF119" t="s">
        <v>233</v>
      </c>
      <c r="AG119" t="s">
        <v>233</v>
      </c>
      <c r="AK119" s="5"/>
      <c r="AP119" s="6"/>
      <c r="AW119" s="17"/>
      <c r="BF119" t="s">
        <v>233</v>
      </c>
      <c r="BH119" s="5"/>
    </row>
    <row r="120" spans="1:60" x14ac:dyDescent="0.2">
      <c r="A120" s="7">
        <v>42523</v>
      </c>
      <c r="B120" s="8" t="s">
        <v>586</v>
      </c>
      <c r="C120" s="8" t="s">
        <v>784</v>
      </c>
      <c r="D120" s="8" t="s">
        <v>13</v>
      </c>
      <c r="E120" s="8" t="s">
        <v>100</v>
      </c>
      <c r="F120" s="4">
        <v>199</v>
      </c>
      <c r="G120" s="8" t="s">
        <v>381</v>
      </c>
      <c r="I120" t="s">
        <v>491</v>
      </c>
      <c r="J120" s="23" t="s">
        <v>140</v>
      </c>
      <c r="K120" t="s">
        <v>313</v>
      </c>
      <c r="L120" t="s">
        <v>140</v>
      </c>
      <c r="P120" s="4">
        <v>199</v>
      </c>
      <c r="Q120" s="4">
        <v>0</v>
      </c>
      <c r="R120" s="4">
        <v>199</v>
      </c>
      <c r="S120" s="4">
        <v>199</v>
      </c>
      <c r="T120" s="4">
        <v>0</v>
      </c>
      <c r="U120" s="4">
        <v>0</v>
      </c>
      <c r="V120" s="4">
        <v>0</v>
      </c>
      <c r="W120" s="4">
        <v>0</v>
      </c>
      <c r="X120" s="4">
        <f t="shared" si="15"/>
        <v>0</v>
      </c>
      <c r="Y120" s="4">
        <f t="shared" si="13"/>
        <v>39.799999999999997</v>
      </c>
      <c r="Z120" s="4">
        <v>0</v>
      </c>
      <c r="AA120" s="4">
        <f t="shared" si="16"/>
        <v>199</v>
      </c>
      <c r="AB120" s="5">
        <v>0</v>
      </c>
      <c r="AC120" s="5"/>
      <c r="AD120" s="5">
        <f t="shared" si="14"/>
        <v>0</v>
      </c>
      <c r="AF120" t="s">
        <v>234</v>
      </c>
      <c r="AG120" t="s">
        <v>234</v>
      </c>
      <c r="AH120" t="s">
        <v>246</v>
      </c>
      <c r="AI120" t="s">
        <v>247</v>
      </c>
      <c r="AJ120" t="s">
        <v>248</v>
      </c>
      <c r="AK120" s="5"/>
      <c r="AO120" s="5"/>
      <c r="AP120" s="18"/>
      <c r="AQ120" s="14"/>
      <c r="AR120" s="14"/>
      <c r="AS120" s="14"/>
      <c r="AT120" s="14"/>
      <c r="AU120" s="13"/>
      <c r="AV120" s="13"/>
      <c r="AW120" s="17"/>
      <c r="AX120" s="5"/>
      <c r="AY120" s="5"/>
      <c r="AZ120" s="5" t="s">
        <v>281</v>
      </c>
      <c r="BA120" s="5"/>
      <c r="BB120" t="s">
        <v>978</v>
      </c>
      <c r="BC120">
        <v>780</v>
      </c>
      <c r="BF120" t="s">
        <v>233</v>
      </c>
      <c r="BH120" s="5">
        <v>238800</v>
      </c>
    </row>
    <row r="121" spans="1:60" x14ac:dyDescent="0.2">
      <c r="A121" s="12">
        <v>43271</v>
      </c>
      <c r="B121" t="s">
        <v>812</v>
      </c>
      <c r="C121" t="s">
        <v>811</v>
      </c>
      <c r="D121" t="s">
        <v>15</v>
      </c>
      <c r="E121" t="s">
        <v>102</v>
      </c>
      <c r="F121" s="4">
        <v>150</v>
      </c>
      <c r="G121" t="s">
        <v>6</v>
      </c>
      <c r="I121" t="s">
        <v>491</v>
      </c>
      <c r="J121" t="s">
        <v>103</v>
      </c>
      <c r="L121" t="s">
        <v>813</v>
      </c>
      <c r="P121" s="4">
        <v>150</v>
      </c>
      <c r="Q121" s="4">
        <v>150</v>
      </c>
      <c r="R121" s="4">
        <v>0</v>
      </c>
      <c r="S121" s="4">
        <v>150</v>
      </c>
      <c r="T121" s="4">
        <v>0</v>
      </c>
      <c r="U121" s="4">
        <v>0</v>
      </c>
      <c r="V121" s="4">
        <v>0</v>
      </c>
      <c r="W121" s="4">
        <v>0</v>
      </c>
      <c r="X121" s="4">
        <f t="shared" si="15"/>
        <v>0</v>
      </c>
      <c r="Y121" s="4">
        <f t="shared" si="13"/>
        <v>30</v>
      </c>
      <c r="Z121" s="4">
        <v>0</v>
      </c>
      <c r="AA121" s="4">
        <f t="shared" si="16"/>
        <v>150</v>
      </c>
      <c r="AB121" s="5">
        <v>2230000</v>
      </c>
      <c r="AC121" s="5">
        <v>0</v>
      </c>
      <c r="AD121" s="5">
        <f t="shared" si="14"/>
        <v>2230000</v>
      </c>
      <c r="AE121" t="s">
        <v>815</v>
      </c>
      <c r="AF121" t="s">
        <v>234</v>
      </c>
      <c r="AG121" t="s">
        <v>234</v>
      </c>
      <c r="AH121" t="s">
        <v>257</v>
      </c>
      <c r="AI121" t="s">
        <v>258</v>
      </c>
      <c r="AJ121" t="s">
        <v>259</v>
      </c>
      <c r="AK121" s="5"/>
      <c r="AM121" t="s">
        <v>371</v>
      </c>
      <c r="AN121" t="s">
        <v>814</v>
      </c>
      <c r="AO121" s="5"/>
      <c r="AP121" s="18">
        <v>200000000</v>
      </c>
      <c r="AQ121" s="14"/>
      <c r="AR121" s="14"/>
      <c r="AS121" s="14"/>
      <c r="AT121" s="14"/>
      <c r="AU121" s="13"/>
      <c r="AV121" s="13"/>
      <c r="AW121" s="17"/>
      <c r="AX121" s="5"/>
      <c r="AY121" s="5"/>
      <c r="AZ121" s="5" t="s">
        <v>281</v>
      </c>
      <c r="BA121" s="5"/>
      <c r="BF121" t="s">
        <v>233</v>
      </c>
      <c r="BH121" s="5">
        <v>180000</v>
      </c>
    </row>
    <row r="122" spans="1:60" x14ac:dyDescent="0.2">
      <c r="A122" s="12">
        <v>43497</v>
      </c>
      <c r="B122" t="s">
        <v>171</v>
      </c>
      <c r="C122" t="s">
        <v>172</v>
      </c>
      <c r="D122" t="s">
        <v>466</v>
      </c>
      <c r="E122" t="s">
        <v>173</v>
      </c>
      <c r="F122" s="4">
        <v>370</v>
      </c>
      <c r="G122" t="s">
        <v>381</v>
      </c>
      <c r="H122" t="s">
        <v>1035</v>
      </c>
      <c r="I122" t="s">
        <v>392</v>
      </c>
      <c r="J122" t="s">
        <v>329</v>
      </c>
      <c r="L122" t="s">
        <v>338</v>
      </c>
      <c r="M122" t="s">
        <v>928</v>
      </c>
      <c r="P122" s="4">
        <v>370</v>
      </c>
      <c r="Q122" s="4">
        <v>0</v>
      </c>
      <c r="R122" s="4">
        <v>351</v>
      </c>
      <c r="S122" s="4">
        <f>Q122+R122</f>
        <v>351</v>
      </c>
      <c r="T122" s="4">
        <v>0</v>
      </c>
      <c r="U122" s="4">
        <v>19</v>
      </c>
      <c r="V122" s="4">
        <v>0</v>
      </c>
      <c r="W122" s="4">
        <v>0</v>
      </c>
      <c r="X122" s="4">
        <f t="shared" si="15"/>
        <v>19</v>
      </c>
      <c r="Y122" s="4">
        <f t="shared" si="13"/>
        <v>74</v>
      </c>
      <c r="Z122" s="4">
        <v>0</v>
      </c>
      <c r="AA122" s="4">
        <f t="shared" si="16"/>
        <v>370</v>
      </c>
      <c r="AB122" s="5">
        <v>0</v>
      </c>
      <c r="AC122" s="5"/>
      <c r="AD122" s="5">
        <f t="shared" si="14"/>
        <v>0</v>
      </c>
      <c r="AE122" t="s">
        <v>354</v>
      </c>
      <c r="AF122" t="s">
        <v>233</v>
      </c>
      <c r="AG122" t="s">
        <v>234</v>
      </c>
      <c r="AH122" t="s">
        <v>1108</v>
      </c>
      <c r="AI122" t="s">
        <v>1109</v>
      </c>
      <c r="AK122" s="5"/>
      <c r="AO122" s="5">
        <v>102543000</v>
      </c>
      <c r="AP122" s="5">
        <v>85452500</v>
      </c>
      <c r="AQ122" s="14"/>
      <c r="AR122" s="14"/>
      <c r="AS122" s="14"/>
      <c r="AT122" s="14"/>
      <c r="AU122" s="13"/>
      <c r="AV122" s="13"/>
      <c r="AW122" s="17"/>
      <c r="AX122" s="5"/>
      <c r="AY122" s="5"/>
      <c r="AZ122" s="5"/>
      <c r="BA122" s="5"/>
      <c r="BF122" t="s">
        <v>233</v>
      </c>
      <c r="BH122" s="5"/>
    </row>
    <row r="123" spans="1:60" x14ac:dyDescent="0.2">
      <c r="A123" s="12">
        <v>43482</v>
      </c>
      <c r="B123" t="s">
        <v>512</v>
      </c>
      <c r="C123" t="s">
        <v>513</v>
      </c>
      <c r="D123" t="s">
        <v>427</v>
      </c>
      <c r="E123" t="s">
        <v>514</v>
      </c>
      <c r="F123" s="4">
        <v>104</v>
      </c>
      <c r="G123" t="s">
        <v>1069</v>
      </c>
      <c r="I123" t="s">
        <v>491</v>
      </c>
      <c r="J123" t="s">
        <v>39</v>
      </c>
      <c r="L123" t="s">
        <v>515</v>
      </c>
      <c r="O123" t="s">
        <v>516</v>
      </c>
      <c r="P123" s="4">
        <v>104</v>
      </c>
      <c r="Q123" s="4"/>
      <c r="R123" s="4"/>
      <c r="S123" s="4">
        <v>104</v>
      </c>
      <c r="T123" s="4">
        <v>0</v>
      </c>
      <c r="U123" s="4">
        <v>0</v>
      </c>
      <c r="V123" s="4">
        <v>0</v>
      </c>
      <c r="W123" s="4">
        <v>0</v>
      </c>
      <c r="X123" s="4">
        <f t="shared" si="15"/>
        <v>0</v>
      </c>
      <c r="Y123" s="4">
        <f t="shared" si="13"/>
        <v>20.8</v>
      </c>
      <c r="Z123" s="4">
        <v>0</v>
      </c>
      <c r="AA123" s="4">
        <f t="shared" si="16"/>
        <v>104</v>
      </c>
      <c r="AB123" s="5"/>
      <c r="AC123" s="5">
        <v>468000</v>
      </c>
      <c r="AD123" s="5">
        <f t="shared" si="14"/>
        <v>468000</v>
      </c>
      <c r="AF123" t="s">
        <v>233</v>
      </c>
      <c r="AG123" t="s">
        <v>233</v>
      </c>
      <c r="AK123" s="5"/>
      <c r="AO123" s="5"/>
      <c r="AP123" s="18"/>
      <c r="AQ123" s="14"/>
      <c r="AR123" s="14"/>
      <c r="AS123" s="14"/>
      <c r="AT123" s="14">
        <v>850000</v>
      </c>
      <c r="AU123" s="13"/>
      <c r="AX123" s="5"/>
      <c r="AY123" s="5"/>
      <c r="AZ123" s="5"/>
      <c r="BA123" s="5"/>
      <c r="BF123" t="s">
        <v>233</v>
      </c>
      <c r="BH123" s="5"/>
    </row>
    <row r="124" spans="1:60" x14ac:dyDescent="0.2">
      <c r="A124" s="12">
        <v>43846</v>
      </c>
      <c r="B124" t="s">
        <v>183</v>
      </c>
      <c r="C124" t="s">
        <v>184</v>
      </c>
      <c r="D124" t="s">
        <v>466</v>
      </c>
      <c r="E124" t="s">
        <v>185</v>
      </c>
      <c r="F124" s="4">
        <v>488</v>
      </c>
      <c r="G124" t="s">
        <v>381</v>
      </c>
      <c r="H124" t="s">
        <v>1032</v>
      </c>
      <c r="I124" t="s">
        <v>392</v>
      </c>
      <c r="J124" t="s">
        <v>894</v>
      </c>
      <c r="L124" t="s">
        <v>341</v>
      </c>
      <c r="P124" s="4">
        <v>488</v>
      </c>
      <c r="Q124" s="4">
        <v>0</v>
      </c>
      <c r="R124" s="4">
        <v>488</v>
      </c>
      <c r="S124" s="4">
        <f>Q124+R124</f>
        <v>488</v>
      </c>
      <c r="T124" s="4">
        <v>0</v>
      </c>
      <c r="U124" s="4">
        <v>0</v>
      </c>
      <c r="V124" s="4">
        <v>0</v>
      </c>
      <c r="W124" s="4">
        <v>0</v>
      </c>
      <c r="X124" s="4">
        <f t="shared" si="15"/>
        <v>0</v>
      </c>
      <c r="Y124" s="4">
        <f t="shared" si="13"/>
        <v>97.6</v>
      </c>
      <c r="Z124" s="4">
        <v>0</v>
      </c>
      <c r="AA124" s="4">
        <f t="shared" si="16"/>
        <v>488</v>
      </c>
      <c r="AB124" s="5">
        <v>0</v>
      </c>
      <c r="AC124" s="5"/>
      <c r="AD124" s="5">
        <f t="shared" si="14"/>
        <v>0</v>
      </c>
      <c r="AE124" t="s">
        <v>356</v>
      </c>
      <c r="AF124" t="s">
        <v>234</v>
      </c>
      <c r="AG124" t="s">
        <v>234</v>
      </c>
      <c r="AH124" t="s">
        <v>367</v>
      </c>
      <c r="AI124" t="s">
        <v>250</v>
      </c>
      <c r="AJ124" t="s">
        <v>225</v>
      </c>
      <c r="AK124" s="5"/>
      <c r="AM124" t="s">
        <v>371</v>
      </c>
      <c r="AO124" s="5">
        <v>147280000</v>
      </c>
      <c r="AP124" s="5">
        <v>122730000</v>
      </c>
      <c r="AQ124" s="14">
        <v>24550000</v>
      </c>
      <c r="AR124" s="14">
        <v>310000</v>
      </c>
      <c r="AS124" s="14">
        <v>4860000</v>
      </c>
      <c r="AT124" s="14">
        <v>4600000</v>
      </c>
      <c r="AU124" s="13">
        <f>AQ124/AP124</f>
        <v>0.20003259186832886</v>
      </c>
      <c r="AV124" s="13">
        <v>0.16669999999999999</v>
      </c>
      <c r="AW124" s="17">
        <v>0.9</v>
      </c>
      <c r="AX124" s="5">
        <f>AS124/AW124</f>
        <v>5400000</v>
      </c>
      <c r="AY124" s="5">
        <f>AT124/AW124</f>
        <v>5111111.111111111</v>
      </c>
      <c r="AZ124" s="5"/>
      <c r="BA124" s="5"/>
      <c r="BF124" t="s">
        <v>233</v>
      </c>
      <c r="BH124" s="5"/>
    </row>
    <row r="125" spans="1:60" x14ac:dyDescent="0.2">
      <c r="A125" s="12">
        <v>42936</v>
      </c>
      <c r="B125" t="s">
        <v>678</v>
      </c>
      <c r="C125" t="s">
        <v>671</v>
      </c>
      <c r="D125" t="s">
        <v>8</v>
      </c>
      <c r="E125" t="s">
        <v>672</v>
      </c>
      <c r="F125" s="4">
        <v>375</v>
      </c>
      <c r="G125" t="s">
        <v>381</v>
      </c>
      <c r="H125" t="s">
        <v>1039</v>
      </c>
      <c r="I125" t="s">
        <v>392</v>
      </c>
      <c r="J125" s="23" t="s">
        <v>138</v>
      </c>
      <c r="K125" t="s">
        <v>135</v>
      </c>
      <c r="L125" t="s">
        <v>677</v>
      </c>
      <c r="N125" t="s">
        <v>135</v>
      </c>
      <c r="P125" s="4">
        <v>375</v>
      </c>
      <c r="Q125" s="4"/>
      <c r="R125" s="4"/>
      <c r="S125" s="4">
        <v>375</v>
      </c>
      <c r="T125" s="4">
        <v>0</v>
      </c>
      <c r="U125" s="4">
        <v>0</v>
      </c>
      <c r="V125" s="4">
        <v>0</v>
      </c>
      <c r="W125" s="4">
        <v>0</v>
      </c>
      <c r="X125" s="4">
        <f t="shared" si="15"/>
        <v>0</v>
      </c>
      <c r="Y125" s="4">
        <f t="shared" si="13"/>
        <v>75</v>
      </c>
      <c r="Z125" s="4">
        <v>0</v>
      </c>
      <c r="AA125" s="4">
        <f t="shared" si="16"/>
        <v>375</v>
      </c>
      <c r="AB125" s="5">
        <v>0</v>
      </c>
      <c r="AC125" s="5">
        <v>700000</v>
      </c>
      <c r="AD125" s="5">
        <f t="shared" si="14"/>
        <v>700000</v>
      </c>
      <c r="AE125" t="s">
        <v>679</v>
      </c>
      <c r="AF125" t="s">
        <v>233</v>
      </c>
      <c r="AG125" t="s">
        <v>233</v>
      </c>
      <c r="AK125" s="5"/>
      <c r="AO125" s="5">
        <v>80000000</v>
      </c>
      <c r="AP125" s="5"/>
      <c r="AQ125" s="14"/>
      <c r="AR125" s="14"/>
      <c r="AS125" s="14"/>
      <c r="AT125" s="14"/>
      <c r="AU125" s="13"/>
      <c r="AV125" s="13"/>
      <c r="AW125" s="17"/>
      <c r="AX125" s="5"/>
      <c r="AY125" s="5"/>
      <c r="AZ125" s="5"/>
      <c r="BA125" s="5"/>
      <c r="BF125" t="s">
        <v>233</v>
      </c>
      <c r="BH125" s="5"/>
    </row>
    <row r="126" spans="1:60" x14ac:dyDescent="0.2">
      <c r="A126" s="12">
        <v>43208</v>
      </c>
      <c r="B126" s="8" t="s">
        <v>771</v>
      </c>
      <c r="C126" t="s">
        <v>105</v>
      </c>
      <c r="D126" t="s">
        <v>583</v>
      </c>
      <c r="E126" t="s">
        <v>106</v>
      </c>
      <c r="F126" s="4">
        <v>146</v>
      </c>
      <c r="G126" t="s">
        <v>6</v>
      </c>
      <c r="H126" t="s">
        <v>25</v>
      </c>
      <c r="I126" t="s">
        <v>391</v>
      </c>
      <c r="J126" t="s">
        <v>769</v>
      </c>
      <c r="L126" t="s">
        <v>21</v>
      </c>
      <c r="O126" t="s">
        <v>770</v>
      </c>
      <c r="P126" s="4">
        <v>146</v>
      </c>
      <c r="Q126" s="4"/>
      <c r="R126" s="4"/>
      <c r="S126" s="4">
        <v>146</v>
      </c>
      <c r="T126" s="4">
        <v>0</v>
      </c>
      <c r="U126" s="4">
        <v>0</v>
      </c>
      <c r="V126" s="4">
        <v>0</v>
      </c>
      <c r="W126" s="4">
        <v>0</v>
      </c>
      <c r="X126" s="4">
        <f t="shared" si="15"/>
        <v>0</v>
      </c>
      <c r="Y126" s="4">
        <f t="shared" si="13"/>
        <v>29.2</v>
      </c>
      <c r="Z126" s="4">
        <v>0</v>
      </c>
      <c r="AA126" s="4">
        <f t="shared" si="16"/>
        <v>146</v>
      </c>
      <c r="AB126" s="5">
        <v>0</v>
      </c>
      <c r="AC126" s="5"/>
      <c r="AD126" s="5">
        <f t="shared" si="14"/>
        <v>0</v>
      </c>
      <c r="AF126" t="s">
        <v>233</v>
      </c>
      <c r="AG126" t="s">
        <v>233</v>
      </c>
      <c r="AK126" s="5"/>
      <c r="AO126" s="5">
        <v>30000000</v>
      </c>
      <c r="AP126" s="18">
        <v>25000000</v>
      </c>
      <c r="AQ126" s="14"/>
      <c r="AR126" s="14"/>
      <c r="AS126" s="14"/>
      <c r="AT126" s="14"/>
      <c r="AU126" s="13"/>
      <c r="AV126" s="13"/>
      <c r="AW126" s="17"/>
      <c r="AX126" s="5"/>
      <c r="AY126" s="5"/>
      <c r="AZ126" s="5">
        <v>175000</v>
      </c>
      <c r="BA126" s="5"/>
      <c r="BB126" t="s">
        <v>297</v>
      </c>
      <c r="BF126" t="s">
        <v>233</v>
      </c>
      <c r="BH126" s="5">
        <v>175200</v>
      </c>
    </row>
    <row r="127" spans="1:60" x14ac:dyDescent="0.2">
      <c r="A127" s="12">
        <v>42579</v>
      </c>
      <c r="B127" t="s">
        <v>617</v>
      </c>
      <c r="C127" t="s">
        <v>817</v>
      </c>
      <c r="D127" t="s">
        <v>13</v>
      </c>
      <c r="E127" t="s">
        <v>37</v>
      </c>
      <c r="F127" s="4">
        <v>274</v>
      </c>
      <c r="G127" t="s">
        <v>381</v>
      </c>
      <c r="I127" t="s">
        <v>491</v>
      </c>
      <c r="J127" t="s">
        <v>144</v>
      </c>
      <c r="K127" t="s">
        <v>903</v>
      </c>
      <c r="L127" t="s">
        <v>904</v>
      </c>
      <c r="P127" s="4">
        <v>274</v>
      </c>
      <c r="Q127" s="4"/>
      <c r="R127" s="4"/>
      <c r="S127" s="4">
        <v>274</v>
      </c>
      <c r="T127" s="4">
        <v>0</v>
      </c>
      <c r="U127" s="4">
        <v>0</v>
      </c>
      <c r="V127" s="4">
        <v>0</v>
      </c>
      <c r="W127" s="4">
        <v>0</v>
      </c>
      <c r="X127" s="4">
        <f t="shared" si="15"/>
        <v>0</v>
      </c>
      <c r="Y127" s="4">
        <f t="shared" si="13"/>
        <v>54.800000000000004</v>
      </c>
      <c r="Z127" s="4">
        <v>0</v>
      </c>
      <c r="AA127" s="4">
        <f t="shared" si="16"/>
        <v>274</v>
      </c>
      <c r="AB127" s="5">
        <v>0</v>
      </c>
      <c r="AC127" s="5"/>
      <c r="AD127" s="5">
        <f t="shared" si="14"/>
        <v>0</v>
      </c>
      <c r="AF127" t="s">
        <v>233</v>
      </c>
      <c r="AG127" t="s">
        <v>234</v>
      </c>
      <c r="AH127" t="s">
        <v>1094</v>
      </c>
      <c r="AI127" t="s">
        <v>250</v>
      </c>
      <c r="AJ127" t="s">
        <v>1097</v>
      </c>
      <c r="AK127" s="5"/>
      <c r="AO127" s="5">
        <v>65000000</v>
      </c>
      <c r="AP127" s="18"/>
      <c r="AQ127" s="14"/>
      <c r="AR127" s="14"/>
      <c r="AS127" s="14"/>
      <c r="AT127" s="14"/>
      <c r="AU127" s="13"/>
      <c r="AV127" s="13"/>
      <c r="AW127" s="17"/>
      <c r="AX127" s="5"/>
      <c r="AY127" s="5"/>
      <c r="AZ127" s="5" t="s">
        <v>281</v>
      </c>
      <c r="BA127" s="5"/>
      <c r="BF127" t="s">
        <v>233</v>
      </c>
      <c r="BH127" s="5">
        <v>328800</v>
      </c>
    </row>
    <row r="128" spans="1:60" x14ac:dyDescent="0.2">
      <c r="A128" s="12">
        <v>42432</v>
      </c>
      <c r="B128" s="8" t="s">
        <v>808</v>
      </c>
      <c r="C128" t="s">
        <v>107</v>
      </c>
      <c r="D128" t="s">
        <v>45</v>
      </c>
      <c r="E128" t="s">
        <v>108</v>
      </c>
      <c r="F128" s="4">
        <v>238</v>
      </c>
      <c r="G128" t="s">
        <v>381</v>
      </c>
      <c r="H128" t="s">
        <v>1074</v>
      </c>
      <c r="I128" t="s">
        <v>391</v>
      </c>
      <c r="J128" t="s">
        <v>109</v>
      </c>
      <c r="O128" t="s">
        <v>809</v>
      </c>
      <c r="P128" s="4">
        <v>238</v>
      </c>
      <c r="Q128" s="4"/>
      <c r="R128" s="4"/>
      <c r="S128" s="4">
        <v>238</v>
      </c>
      <c r="T128" s="4">
        <v>0</v>
      </c>
      <c r="U128" s="4">
        <v>0</v>
      </c>
      <c r="V128" s="4">
        <v>0</v>
      </c>
      <c r="W128" s="4">
        <v>0</v>
      </c>
      <c r="X128" s="4">
        <f t="shared" si="15"/>
        <v>0</v>
      </c>
      <c r="Y128" s="4">
        <f t="shared" si="13"/>
        <v>47.599999999999994</v>
      </c>
      <c r="Z128" s="4">
        <v>0</v>
      </c>
      <c r="AA128" s="4">
        <f t="shared" si="16"/>
        <v>238</v>
      </c>
      <c r="AB128" s="5">
        <v>0</v>
      </c>
      <c r="AC128" s="5"/>
      <c r="AD128" s="5">
        <f t="shared" si="14"/>
        <v>0</v>
      </c>
      <c r="AF128" t="s">
        <v>234</v>
      </c>
      <c r="AG128" t="s">
        <v>234</v>
      </c>
      <c r="AH128" t="s">
        <v>260</v>
      </c>
      <c r="AI128" t="s">
        <v>261</v>
      </c>
      <c r="AK128" s="5"/>
      <c r="AO128" s="5">
        <v>55000000</v>
      </c>
      <c r="AP128" s="18">
        <v>55000000</v>
      </c>
      <c r="AQ128" s="14"/>
      <c r="AR128" s="14"/>
      <c r="AS128" s="14"/>
      <c r="AT128" s="14"/>
      <c r="AU128" s="13"/>
      <c r="AV128" s="13"/>
      <c r="AW128" s="17"/>
      <c r="AX128" s="5"/>
      <c r="AY128" s="5"/>
      <c r="AZ128" s="5" t="s">
        <v>281</v>
      </c>
      <c r="BA128" s="5"/>
      <c r="BF128" t="s">
        <v>233</v>
      </c>
      <c r="BH128" s="5">
        <v>285600</v>
      </c>
    </row>
    <row r="129" spans="1:60" x14ac:dyDescent="0.2">
      <c r="A129" s="12">
        <v>43455</v>
      </c>
      <c r="B129" s="8" t="s">
        <v>882</v>
      </c>
      <c r="C129" t="s">
        <v>929</v>
      </c>
      <c r="D129" t="s">
        <v>438</v>
      </c>
      <c r="E129" t="s">
        <v>14</v>
      </c>
      <c r="F129" s="4">
        <v>66</v>
      </c>
      <c r="G129" t="s">
        <v>6</v>
      </c>
      <c r="H129" t="s">
        <v>931</v>
      </c>
      <c r="I129" t="s">
        <v>391</v>
      </c>
      <c r="J129" t="s">
        <v>631</v>
      </c>
      <c r="K129" t="s">
        <v>881</v>
      </c>
      <c r="L129" t="s">
        <v>880</v>
      </c>
      <c r="O129" t="s">
        <v>930</v>
      </c>
      <c r="P129" s="4">
        <v>66</v>
      </c>
      <c r="Q129" s="4"/>
      <c r="R129" s="4"/>
      <c r="S129" s="4">
        <v>66</v>
      </c>
      <c r="T129" s="4">
        <v>0</v>
      </c>
      <c r="U129" s="4">
        <v>0</v>
      </c>
      <c r="V129" s="4">
        <v>0</v>
      </c>
      <c r="W129" s="4">
        <v>0</v>
      </c>
      <c r="X129" s="4">
        <f t="shared" si="15"/>
        <v>0</v>
      </c>
      <c r="Y129" s="4">
        <f t="shared" si="13"/>
        <v>13.200000000000001</v>
      </c>
      <c r="Z129" s="4">
        <v>0</v>
      </c>
      <c r="AA129" s="4">
        <v>66</v>
      </c>
      <c r="AB129" s="5">
        <v>400000</v>
      </c>
      <c r="AC129" s="5"/>
      <c r="AD129" s="5">
        <f t="shared" si="14"/>
        <v>400000</v>
      </c>
      <c r="AF129" t="s">
        <v>233</v>
      </c>
      <c r="AG129" t="s">
        <v>233</v>
      </c>
      <c r="AK129" s="5"/>
      <c r="AP129" s="6"/>
      <c r="AW129" s="17"/>
      <c r="AZ129" t="s">
        <v>281</v>
      </c>
      <c r="BA129" s="5">
        <v>278913</v>
      </c>
      <c r="BF129" t="s">
        <v>233</v>
      </c>
      <c r="BH129" s="5">
        <v>70800</v>
      </c>
    </row>
    <row r="130" spans="1:60" x14ac:dyDescent="0.2">
      <c r="A130" s="12">
        <v>42432</v>
      </c>
      <c r="B130" s="22" t="s">
        <v>518</v>
      </c>
      <c r="C130" t="s">
        <v>110</v>
      </c>
      <c r="D130" t="s">
        <v>8</v>
      </c>
      <c r="E130" t="s">
        <v>66</v>
      </c>
      <c r="F130" s="4">
        <v>310</v>
      </c>
      <c r="G130" t="s">
        <v>381</v>
      </c>
      <c r="H130" t="s">
        <v>1075</v>
      </c>
      <c r="I130" t="s">
        <v>491</v>
      </c>
      <c r="J130" t="s">
        <v>111</v>
      </c>
      <c r="L130" t="s">
        <v>519</v>
      </c>
      <c r="P130" s="4">
        <v>310</v>
      </c>
      <c r="Q130" s="4"/>
      <c r="R130" s="4"/>
      <c r="S130" s="4">
        <v>310</v>
      </c>
      <c r="T130" s="4">
        <v>0</v>
      </c>
      <c r="U130" s="4">
        <v>0</v>
      </c>
      <c r="V130" s="4">
        <v>0</v>
      </c>
      <c r="W130" s="4">
        <v>0</v>
      </c>
      <c r="X130" s="4">
        <f t="shared" si="15"/>
        <v>0</v>
      </c>
      <c r="Y130" s="4">
        <f t="shared" ref="Y130:Y156" si="17">P130/100*20</f>
        <v>62</v>
      </c>
      <c r="Z130" s="4">
        <v>0</v>
      </c>
      <c r="AA130" s="4">
        <f t="shared" ref="AA130:AA156" si="18">S130+X130+Z130</f>
        <v>310</v>
      </c>
      <c r="AB130" s="5">
        <v>0</v>
      </c>
      <c r="AC130" s="5">
        <v>250000</v>
      </c>
      <c r="AD130" s="5">
        <f t="shared" ref="AD130:AD161" si="19">SUM(AB130:AC130)</f>
        <v>250000</v>
      </c>
      <c r="AE130" t="s">
        <v>275</v>
      </c>
      <c r="AF130" t="s">
        <v>233</v>
      </c>
      <c r="AG130" t="s">
        <v>233</v>
      </c>
      <c r="AK130" s="5"/>
      <c r="AO130" s="5">
        <v>70000000</v>
      </c>
      <c r="AP130" s="18">
        <v>70000000</v>
      </c>
      <c r="AQ130" s="14"/>
      <c r="AR130" s="14"/>
      <c r="AS130" s="14"/>
      <c r="AT130" s="14"/>
      <c r="AU130" s="13"/>
      <c r="AV130" s="13"/>
      <c r="AW130" s="17"/>
      <c r="AX130" s="5"/>
      <c r="AY130" s="5"/>
      <c r="AZ130" s="5" t="s">
        <v>281</v>
      </c>
      <c r="BA130" s="5"/>
      <c r="BF130" t="s">
        <v>233</v>
      </c>
      <c r="BH130" s="5">
        <v>372000</v>
      </c>
    </row>
    <row r="131" spans="1:60" x14ac:dyDescent="0.2">
      <c r="A131" s="12">
        <v>41862</v>
      </c>
      <c r="B131" t="s">
        <v>680</v>
      </c>
      <c r="C131" t="s">
        <v>650</v>
      </c>
      <c r="D131" t="s">
        <v>8</v>
      </c>
      <c r="E131" t="s">
        <v>99</v>
      </c>
      <c r="F131" s="4">
        <v>90</v>
      </c>
      <c r="G131" t="s">
        <v>381</v>
      </c>
      <c r="H131" t="s">
        <v>1041</v>
      </c>
      <c r="I131" t="s">
        <v>391</v>
      </c>
      <c r="J131" t="s">
        <v>646</v>
      </c>
      <c r="K131" t="s">
        <v>647</v>
      </c>
      <c r="L131" t="s">
        <v>648</v>
      </c>
      <c r="P131" s="4">
        <v>90</v>
      </c>
      <c r="Q131" s="4"/>
      <c r="R131" s="4">
        <v>90</v>
      </c>
      <c r="S131" s="4">
        <v>90</v>
      </c>
      <c r="T131" s="4">
        <v>0</v>
      </c>
      <c r="U131" s="4">
        <v>0</v>
      </c>
      <c r="V131" s="4">
        <v>0</v>
      </c>
      <c r="W131" s="4">
        <v>0</v>
      </c>
      <c r="X131" s="4">
        <f t="shared" si="15"/>
        <v>0</v>
      </c>
      <c r="Y131" s="4">
        <f t="shared" si="17"/>
        <v>18</v>
      </c>
      <c r="Z131" s="4">
        <v>0</v>
      </c>
      <c r="AA131" s="4">
        <f t="shared" si="18"/>
        <v>90</v>
      </c>
      <c r="AB131" s="5">
        <v>0</v>
      </c>
      <c r="AC131" s="5"/>
      <c r="AD131" s="5">
        <f t="shared" si="19"/>
        <v>0</v>
      </c>
      <c r="AF131" t="s">
        <v>234</v>
      </c>
      <c r="AG131" t="s">
        <v>234</v>
      </c>
      <c r="AH131" t="s">
        <v>235</v>
      </c>
      <c r="AI131" t="s">
        <v>236</v>
      </c>
      <c r="AJ131" t="s">
        <v>237</v>
      </c>
      <c r="AK131" s="5"/>
      <c r="AO131" s="5">
        <v>16000000</v>
      </c>
      <c r="AP131" s="18">
        <v>16000000</v>
      </c>
      <c r="AQ131" s="14"/>
      <c r="AR131" s="14"/>
      <c r="AS131" s="14"/>
      <c r="AT131" s="14"/>
      <c r="AU131" s="13"/>
      <c r="AV131" s="13"/>
      <c r="AW131" s="17"/>
      <c r="AX131" s="5"/>
      <c r="AY131" s="5"/>
      <c r="AZ131" s="5" t="s">
        <v>281</v>
      </c>
      <c r="BA131" s="5"/>
      <c r="BB131" t="s">
        <v>938</v>
      </c>
      <c r="BC131">
        <v>965</v>
      </c>
      <c r="BF131" t="s">
        <v>233</v>
      </c>
      <c r="BH131" s="5">
        <v>108000</v>
      </c>
    </row>
    <row r="132" spans="1:60" x14ac:dyDescent="0.2">
      <c r="A132" s="12">
        <v>42266</v>
      </c>
      <c r="B132" t="s">
        <v>680</v>
      </c>
      <c r="C132" t="s">
        <v>649</v>
      </c>
      <c r="D132" t="s">
        <v>8</v>
      </c>
      <c r="E132" t="s">
        <v>9</v>
      </c>
      <c r="F132" s="4">
        <v>135</v>
      </c>
      <c r="G132" t="s">
        <v>381</v>
      </c>
      <c r="H132" t="s">
        <v>1041</v>
      </c>
      <c r="I132" t="s">
        <v>391</v>
      </c>
      <c r="J132" t="s">
        <v>646</v>
      </c>
      <c r="K132" t="s">
        <v>647</v>
      </c>
      <c r="L132" t="s">
        <v>648</v>
      </c>
      <c r="P132" s="4">
        <v>135</v>
      </c>
      <c r="Q132" s="4"/>
      <c r="R132" s="4">
        <v>135</v>
      </c>
      <c r="S132" s="4">
        <v>135</v>
      </c>
      <c r="T132" s="4">
        <v>0</v>
      </c>
      <c r="U132" s="4">
        <v>0</v>
      </c>
      <c r="V132" s="4">
        <v>0</v>
      </c>
      <c r="W132" s="4">
        <v>0</v>
      </c>
      <c r="X132" s="4">
        <f t="shared" ref="X132:X163" si="20">SUM(T132:W132)</f>
        <v>0</v>
      </c>
      <c r="Y132" s="4">
        <f t="shared" si="17"/>
        <v>27</v>
      </c>
      <c r="Z132" s="4">
        <v>0</v>
      </c>
      <c r="AA132" s="4">
        <f t="shared" si="18"/>
        <v>135</v>
      </c>
      <c r="AB132" s="5">
        <v>0</v>
      </c>
      <c r="AC132" s="5"/>
      <c r="AD132" s="5">
        <f t="shared" si="19"/>
        <v>0</v>
      </c>
      <c r="AE132" t="s">
        <v>266</v>
      </c>
      <c r="AF132" t="s">
        <v>234</v>
      </c>
      <c r="AG132" t="s">
        <v>234</v>
      </c>
      <c r="AH132" t="s">
        <v>235</v>
      </c>
      <c r="AI132" t="s">
        <v>236</v>
      </c>
      <c r="AJ132" t="s">
        <v>237</v>
      </c>
      <c r="AK132" s="5"/>
      <c r="AO132" s="5">
        <v>25000000</v>
      </c>
      <c r="AP132" s="19">
        <v>25000000</v>
      </c>
      <c r="AQ132" s="14"/>
      <c r="AR132" s="14"/>
      <c r="AS132" s="14"/>
      <c r="AT132" s="14"/>
      <c r="AU132" s="13"/>
      <c r="AV132" s="13"/>
      <c r="AW132" s="17"/>
      <c r="AX132" s="5"/>
      <c r="AY132" s="5"/>
      <c r="AZ132" s="5" t="s">
        <v>281</v>
      </c>
      <c r="BA132" s="5"/>
      <c r="BC132">
        <v>1000</v>
      </c>
      <c r="BD132">
        <v>1400</v>
      </c>
      <c r="BE132">
        <v>2000</v>
      </c>
      <c r="BF132" t="s">
        <v>233</v>
      </c>
      <c r="BH132" s="5">
        <v>270000</v>
      </c>
    </row>
    <row r="133" spans="1:60" x14ac:dyDescent="0.2">
      <c r="A133" s="12">
        <v>42936</v>
      </c>
      <c r="B133" s="22" t="s">
        <v>645</v>
      </c>
      <c r="C133" t="s">
        <v>829</v>
      </c>
      <c r="D133" t="s">
        <v>427</v>
      </c>
      <c r="E133" t="s">
        <v>525</v>
      </c>
      <c r="F133" s="4">
        <v>199</v>
      </c>
      <c r="G133" t="s">
        <v>381</v>
      </c>
      <c r="H133" t="s">
        <v>1041</v>
      </c>
      <c r="I133" t="s">
        <v>391</v>
      </c>
      <c r="J133" t="s">
        <v>646</v>
      </c>
      <c r="K133" t="s">
        <v>647</v>
      </c>
      <c r="L133" t="s">
        <v>648</v>
      </c>
      <c r="P133" s="4">
        <v>199</v>
      </c>
      <c r="Q133" s="4">
        <v>199</v>
      </c>
      <c r="R133" s="4">
        <v>0</v>
      </c>
      <c r="S133" s="4">
        <v>199</v>
      </c>
      <c r="T133" s="4">
        <v>0</v>
      </c>
      <c r="U133" s="4">
        <v>0</v>
      </c>
      <c r="V133" s="4">
        <v>0</v>
      </c>
      <c r="W133" s="4">
        <v>0</v>
      </c>
      <c r="X133" s="4">
        <f t="shared" si="20"/>
        <v>0</v>
      </c>
      <c r="Y133" s="4">
        <f t="shared" si="17"/>
        <v>39.799999999999997</v>
      </c>
      <c r="Z133" s="4">
        <v>0</v>
      </c>
      <c r="AA133" s="4">
        <f t="shared" si="18"/>
        <v>199</v>
      </c>
      <c r="AB133" s="5">
        <v>0</v>
      </c>
      <c r="AC133" s="5">
        <v>0</v>
      </c>
      <c r="AD133" s="5">
        <f t="shared" si="19"/>
        <v>0</v>
      </c>
      <c r="AF133" t="s">
        <v>233</v>
      </c>
      <c r="AG133" t="s">
        <v>233</v>
      </c>
      <c r="AK133" s="5"/>
      <c r="AO133" s="5">
        <v>30000000</v>
      </c>
      <c r="AP133" s="6"/>
      <c r="AW133" s="17"/>
      <c r="BF133" t="s">
        <v>233</v>
      </c>
      <c r="BH133" s="5"/>
    </row>
    <row r="134" spans="1:60" x14ac:dyDescent="0.2">
      <c r="A134" s="12">
        <v>42467</v>
      </c>
      <c r="B134" t="s">
        <v>585</v>
      </c>
      <c r="C134" t="s">
        <v>934</v>
      </c>
      <c r="D134" t="s">
        <v>471</v>
      </c>
      <c r="E134" t="s">
        <v>112</v>
      </c>
      <c r="F134" s="4">
        <v>232</v>
      </c>
      <c r="G134" t="s">
        <v>381</v>
      </c>
      <c r="H134" t="s">
        <v>1045</v>
      </c>
      <c r="I134" t="s">
        <v>391</v>
      </c>
      <c r="J134" s="23" t="s">
        <v>312</v>
      </c>
      <c r="K134" t="s">
        <v>311</v>
      </c>
      <c r="L134" t="s">
        <v>312</v>
      </c>
      <c r="P134" s="4">
        <v>232</v>
      </c>
      <c r="Q134" s="4"/>
      <c r="R134" s="4"/>
      <c r="S134" s="4">
        <v>232</v>
      </c>
      <c r="T134" s="4">
        <v>0</v>
      </c>
      <c r="U134" s="4">
        <v>0</v>
      </c>
      <c r="V134" s="4">
        <v>0</v>
      </c>
      <c r="W134" s="4">
        <v>0</v>
      </c>
      <c r="X134" s="4">
        <f t="shared" si="20"/>
        <v>0</v>
      </c>
      <c r="Y134" s="4">
        <f t="shared" si="17"/>
        <v>46.4</v>
      </c>
      <c r="Z134" s="4">
        <v>0</v>
      </c>
      <c r="AA134" s="4">
        <f t="shared" si="18"/>
        <v>232</v>
      </c>
      <c r="AB134" s="5"/>
      <c r="AC134" s="5"/>
      <c r="AD134" s="5">
        <f t="shared" si="19"/>
        <v>0</v>
      </c>
      <c r="AF134" t="s">
        <v>233</v>
      </c>
      <c r="AG134" t="s">
        <v>233</v>
      </c>
      <c r="AK134" s="5"/>
      <c r="AO134" s="5">
        <v>28000000</v>
      </c>
      <c r="AP134" s="5"/>
      <c r="AQ134" s="14"/>
      <c r="AR134" s="14"/>
      <c r="AS134" s="14"/>
      <c r="AT134" s="14"/>
      <c r="AU134" s="13"/>
      <c r="AV134" s="13"/>
      <c r="AW134" s="17"/>
      <c r="AX134" s="5"/>
      <c r="AY134" s="5"/>
      <c r="AZ134" s="5"/>
      <c r="BA134" s="5"/>
      <c r="BF134" t="s">
        <v>233</v>
      </c>
      <c r="BH134" s="5"/>
    </row>
    <row r="135" spans="1:60" x14ac:dyDescent="0.2">
      <c r="A135" s="7">
        <v>43145</v>
      </c>
      <c r="B135" s="8" t="s">
        <v>1099</v>
      </c>
      <c r="C135" s="8" t="s">
        <v>1100</v>
      </c>
      <c r="D135" s="8" t="s">
        <v>1101</v>
      </c>
      <c r="E135" s="8" t="s">
        <v>1102</v>
      </c>
      <c r="F135" s="4">
        <v>399</v>
      </c>
      <c r="G135" s="8" t="s">
        <v>6</v>
      </c>
      <c r="H135" s="8" t="s">
        <v>383</v>
      </c>
      <c r="I135" s="8" t="s">
        <v>392</v>
      </c>
      <c r="J135" s="8" t="s">
        <v>54</v>
      </c>
      <c r="P135" s="4">
        <v>399</v>
      </c>
      <c r="Q135" s="4"/>
      <c r="R135" s="4"/>
      <c r="S135" s="4">
        <v>399</v>
      </c>
      <c r="T135" s="4">
        <v>0</v>
      </c>
      <c r="U135" s="4">
        <v>0</v>
      </c>
      <c r="V135" s="4">
        <v>0</v>
      </c>
      <c r="W135" s="4">
        <v>0</v>
      </c>
      <c r="X135" s="4">
        <f t="shared" si="20"/>
        <v>0</v>
      </c>
      <c r="Y135" s="4">
        <f t="shared" si="17"/>
        <v>79.800000000000011</v>
      </c>
      <c r="Z135" s="4">
        <v>50</v>
      </c>
      <c r="AA135" s="4">
        <f t="shared" si="18"/>
        <v>449</v>
      </c>
      <c r="AB135" s="5">
        <v>1000000</v>
      </c>
      <c r="AC135" s="5">
        <v>0</v>
      </c>
      <c r="AD135" s="5">
        <v>1000000</v>
      </c>
      <c r="AE135" t="s">
        <v>1103</v>
      </c>
      <c r="AF135" t="s">
        <v>233</v>
      </c>
      <c r="AG135" t="s">
        <v>233</v>
      </c>
      <c r="AK135" s="5"/>
      <c r="AO135" s="5"/>
      <c r="AP135" s="18"/>
      <c r="AQ135" s="14"/>
      <c r="AR135" s="14"/>
      <c r="AS135" s="14"/>
      <c r="AT135" s="14"/>
      <c r="AU135" s="13"/>
      <c r="AX135" s="5"/>
      <c r="AY135" s="5"/>
      <c r="AZ135" s="5">
        <v>268000</v>
      </c>
      <c r="BA135" s="5"/>
      <c r="BF135" t="s">
        <v>233</v>
      </c>
      <c r="BH135" s="5"/>
    </row>
    <row r="136" spans="1:60" x14ac:dyDescent="0.2">
      <c r="A136" s="12">
        <v>42775</v>
      </c>
      <c r="B136" t="s">
        <v>735</v>
      </c>
      <c r="C136" t="s">
        <v>827</v>
      </c>
      <c r="D136" t="s">
        <v>15</v>
      </c>
      <c r="E136" t="s">
        <v>52</v>
      </c>
      <c r="F136" s="4">
        <v>183</v>
      </c>
      <c r="G136" t="s">
        <v>33</v>
      </c>
      <c r="H136" t="s">
        <v>1072</v>
      </c>
      <c r="I136" t="s">
        <v>491</v>
      </c>
      <c r="J136" t="s">
        <v>39</v>
      </c>
      <c r="K136" t="s">
        <v>737</v>
      </c>
      <c r="L136" t="s">
        <v>736</v>
      </c>
      <c r="O136" t="s">
        <v>738</v>
      </c>
      <c r="P136" s="4">
        <v>183</v>
      </c>
      <c r="Q136" s="4"/>
      <c r="R136" s="4"/>
      <c r="S136" s="4">
        <v>183</v>
      </c>
      <c r="T136" s="4">
        <v>0</v>
      </c>
      <c r="U136" s="4">
        <v>0</v>
      </c>
      <c r="V136" s="4">
        <v>0</v>
      </c>
      <c r="W136" s="4">
        <v>0</v>
      </c>
      <c r="X136" s="4">
        <f t="shared" si="20"/>
        <v>0</v>
      </c>
      <c r="Y136" s="4">
        <f t="shared" si="17"/>
        <v>36.6</v>
      </c>
      <c r="Z136" s="4">
        <v>0</v>
      </c>
      <c r="AA136" s="4">
        <f t="shared" si="18"/>
        <v>183</v>
      </c>
      <c r="AB136" s="5">
        <v>183000</v>
      </c>
      <c r="AC136" s="5"/>
      <c r="AD136" s="5">
        <f t="shared" ref="AD136:AD156" si="21">SUM(AB136:AC136)</f>
        <v>183000</v>
      </c>
      <c r="AE136" t="s">
        <v>739</v>
      </c>
      <c r="AF136" t="s">
        <v>233</v>
      </c>
      <c r="AG136" t="s">
        <v>233</v>
      </c>
      <c r="AK136" s="5"/>
      <c r="AO136" s="5">
        <v>40000000</v>
      </c>
      <c r="AP136" s="18">
        <v>40000000</v>
      </c>
      <c r="AQ136" s="14"/>
      <c r="AR136" s="14"/>
      <c r="AS136" s="14"/>
      <c r="AT136" s="14"/>
      <c r="AU136" s="13"/>
      <c r="AV136" s="13"/>
      <c r="AW136" s="17"/>
      <c r="AX136" s="5"/>
      <c r="AY136" s="5"/>
      <c r="AZ136" s="5">
        <v>190000</v>
      </c>
      <c r="BA136" s="5"/>
      <c r="BB136" t="s">
        <v>286</v>
      </c>
      <c r="BF136" t="s">
        <v>234</v>
      </c>
      <c r="BH136" s="5">
        <v>219600</v>
      </c>
    </row>
    <row r="137" spans="1:60" x14ac:dyDescent="0.2">
      <c r="A137" s="12">
        <v>41499</v>
      </c>
      <c r="B137" s="22" t="s">
        <v>689</v>
      </c>
      <c r="C137" t="s">
        <v>686</v>
      </c>
      <c r="D137" t="s">
        <v>13</v>
      </c>
      <c r="E137" t="s">
        <v>688</v>
      </c>
      <c r="F137" s="4">
        <v>64</v>
      </c>
      <c r="G137" t="s">
        <v>381</v>
      </c>
      <c r="H137" t="s">
        <v>1065</v>
      </c>
      <c r="I137" t="s">
        <v>391</v>
      </c>
      <c r="J137" s="23" t="s">
        <v>662</v>
      </c>
      <c r="K137" t="s">
        <v>664</v>
      </c>
      <c r="L137" t="s">
        <v>663</v>
      </c>
      <c r="P137" s="4">
        <v>64</v>
      </c>
      <c r="Q137" s="4">
        <v>0</v>
      </c>
      <c r="R137" s="4">
        <v>64</v>
      </c>
      <c r="S137" s="4">
        <v>64</v>
      </c>
      <c r="T137" s="4">
        <v>0</v>
      </c>
      <c r="U137" s="4">
        <v>0</v>
      </c>
      <c r="V137" s="4">
        <v>0</v>
      </c>
      <c r="W137" s="4">
        <v>0</v>
      </c>
      <c r="X137" s="4">
        <f t="shared" si="20"/>
        <v>0</v>
      </c>
      <c r="Y137" s="4">
        <f t="shared" si="17"/>
        <v>12.8</v>
      </c>
      <c r="Z137" s="4">
        <v>0</v>
      </c>
      <c r="AA137" s="4">
        <f t="shared" si="18"/>
        <v>64</v>
      </c>
      <c r="AB137" s="5"/>
      <c r="AC137" s="5"/>
      <c r="AD137" s="5">
        <f t="shared" si="21"/>
        <v>0</v>
      </c>
      <c r="AF137" t="s">
        <v>233</v>
      </c>
      <c r="AG137" t="s">
        <v>233</v>
      </c>
      <c r="AK137" s="5"/>
      <c r="AL137" t="s">
        <v>690</v>
      </c>
      <c r="AO137" s="5"/>
      <c r="AP137" s="18"/>
      <c r="AQ137" s="14"/>
      <c r="AR137" s="14"/>
      <c r="AS137" s="14"/>
      <c r="AT137" s="14"/>
      <c r="AU137" s="13"/>
      <c r="AX137" s="5"/>
      <c r="AY137" s="5"/>
      <c r="AZ137" s="5"/>
      <c r="BA137" s="5"/>
      <c r="BB137" t="s">
        <v>661</v>
      </c>
      <c r="BC137" t="s">
        <v>660</v>
      </c>
      <c r="BF137" t="s">
        <v>234</v>
      </c>
      <c r="BG137" t="s">
        <v>665</v>
      </c>
      <c r="BH137" s="5"/>
    </row>
    <row r="138" spans="1:60" x14ac:dyDescent="0.2">
      <c r="A138" s="12">
        <v>41499</v>
      </c>
      <c r="B138" s="22" t="s">
        <v>687</v>
      </c>
      <c r="C138" t="s">
        <v>684</v>
      </c>
      <c r="D138" t="s">
        <v>13</v>
      </c>
      <c r="E138" t="s">
        <v>659</v>
      </c>
      <c r="F138" s="4">
        <v>64</v>
      </c>
      <c r="G138" t="s">
        <v>381</v>
      </c>
      <c r="H138" t="s">
        <v>1065</v>
      </c>
      <c r="I138" t="s">
        <v>391</v>
      </c>
      <c r="J138" s="23" t="s">
        <v>662</v>
      </c>
      <c r="K138" t="s">
        <v>664</v>
      </c>
      <c r="L138" t="s">
        <v>663</v>
      </c>
      <c r="P138" s="4">
        <v>64</v>
      </c>
      <c r="Q138" s="4">
        <v>0</v>
      </c>
      <c r="R138" s="4">
        <v>64</v>
      </c>
      <c r="S138" s="4">
        <v>64</v>
      </c>
      <c r="T138" s="4">
        <v>0</v>
      </c>
      <c r="U138" s="4">
        <v>0</v>
      </c>
      <c r="V138" s="4">
        <v>0</v>
      </c>
      <c r="W138" s="4">
        <v>0</v>
      </c>
      <c r="X138" s="4">
        <f t="shared" si="20"/>
        <v>0</v>
      </c>
      <c r="Y138" s="4">
        <f t="shared" si="17"/>
        <v>12.8</v>
      </c>
      <c r="Z138" s="4">
        <v>0</v>
      </c>
      <c r="AA138" s="4">
        <f t="shared" si="18"/>
        <v>64</v>
      </c>
      <c r="AB138" s="5"/>
      <c r="AC138" s="5"/>
      <c r="AD138" s="5">
        <f t="shared" si="21"/>
        <v>0</v>
      </c>
      <c r="AF138" t="s">
        <v>233</v>
      </c>
      <c r="AG138" t="s">
        <v>233</v>
      </c>
      <c r="AK138" s="5">
        <v>7900000</v>
      </c>
      <c r="AL138" t="s">
        <v>690</v>
      </c>
      <c r="AO138" s="5"/>
      <c r="AP138" s="18"/>
      <c r="AQ138" s="14"/>
      <c r="AR138" s="14"/>
      <c r="AS138" s="14"/>
      <c r="AT138" s="14"/>
      <c r="AU138" s="13"/>
      <c r="AX138" s="5"/>
      <c r="AY138" s="5"/>
      <c r="AZ138" s="5"/>
      <c r="BA138" s="5"/>
      <c r="BB138" t="s">
        <v>661</v>
      </c>
      <c r="BC138" t="s">
        <v>660</v>
      </c>
      <c r="BF138" t="s">
        <v>234</v>
      </c>
      <c r="BG138" t="s">
        <v>665</v>
      </c>
      <c r="BH138" s="5"/>
    </row>
    <row r="139" spans="1:60" x14ac:dyDescent="0.2">
      <c r="A139" s="12">
        <v>41499</v>
      </c>
      <c r="B139" s="22" t="s">
        <v>689</v>
      </c>
      <c r="C139" t="s">
        <v>685</v>
      </c>
      <c r="D139" t="s">
        <v>13</v>
      </c>
      <c r="E139" t="s">
        <v>688</v>
      </c>
      <c r="F139" s="4">
        <v>64</v>
      </c>
      <c r="G139" t="s">
        <v>381</v>
      </c>
      <c r="H139" t="s">
        <v>1065</v>
      </c>
      <c r="I139" t="s">
        <v>391</v>
      </c>
      <c r="J139" s="23" t="s">
        <v>662</v>
      </c>
      <c r="K139" t="s">
        <v>664</v>
      </c>
      <c r="L139" t="s">
        <v>663</v>
      </c>
      <c r="P139" s="4">
        <v>64</v>
      </c>
      <c r="Q139" s="4">
        <v>0</v>
      </c>
      <c r="R139" s="4">
        <v>64</v>
      </c>
      <c r="S139" s="4">
        <v>64</v>
      </c>
      <c r="T139" s="4">
        <v>0</v>
      </c>
      <c r="U139" s="4">
        <v>0</v>
      </c>
      <c r="V139" s="4">
        <v>0</v>
      </c>
      <c r="W139" s="4">
        <v>0</v>
      </c>
      <c r="X139" s="4">
        <f t="shared" si="20"/>
        <v>0</v>
      </c>
      <c r="Y139" s="4">
        <f t="shared" si="17"/>
        <v>12.8</v>
      </c>
      <c r="Z139" s="4">
        <v>0</v>
      </c>
      <c r="AA139" s="4">
        <f t="shared" si="18"/>
        <v>64</v>
      </c>
      <c r="AB139" s="5"/>
      <c r="AC139" s="5"/>
      <c r="AD139" s="5">
        <f t="shared" si="21"/>
        <v>0</v>
      </c>
      <c r="AF139" t="s">
        <v>233</v>
      </c>
      <c r="AG139" t="s">
        <v>233</v>
      </c>
      <c r="AK139" s="5"/>
      <c r="AL139" t="s">
        <v>690</v>
      </c>
      <c r="AO139" s="5"/>
      <c r="AP139" s="18"/>
      <c r="AQ139" s="14"/>
      <c r="AR139" s="14"/>
      <c r="AS139" s="14"/>
      <c r="AT139" s="14"/>
      <c r="AU139" s="13"/>
      <c r="AX139" s="5"/>
      <c r="AY139" s="5"/>
      <c r="AZ139" s="5"/>
      <c r="BA139" s="5"/>
      <c r="BB139" t="s">
        <v>661</v>
      </c>
      <c r="BC139" t="s">
        <v>660</v>
      </c>
      <c r="BF139" t="s">
        <v>234</v>
      </c>
      <c r="BG139" t="s">
        <v>665</v>
      </c>
      <c r="BH139" s="5"/>
    </row>
    <row r="140" spans="1:60" x14ac:dyDescent="0.2">
      <c r="A140" s="7">
        <v>42943</v>
      </c>
      <c r="B140" s="8" t="s">
        <v>694</v>
      </c>
      <c r="C140" s="8" t="s">
        <v>497</v>
      </c>
      <c r="D140" s="8" t="s">
        <v>4</v>
      </c>
      <c r="E140" s="8" t="s">
        <v>113</v>
      </c>
      <c r="F140" s="4">
        <v>1390</v>
      </c>
      <c r="G140" s="8" t="s">
        <v>33</v>
      </c>
      <c r="H140" t="s">
        <v>7</v>
      </c>
      <c r="I140" t="s">
        <v>392</v>
      </c>
      <c r="J140" t="s">
        <v>5</v>
      </c>
      <c r="L140" t="s">
        <v>5</v>
      </c>
      <c r="O140" t="s">
        <v>895</v>
      </c>
      <c r="P140" s="4">
        <v>1390</v>
      </c>
      <c r="Q140" s="4">
        <v>737</v>
      </c>
      <c r="R140" s="4">
        <v>653</v>
      </c>
      <c r="S140" s="4">
        <v>1390</v>
      </c>
      <c r="T140" s="4">
        <v>0</v>
      </c>
      <c r="U140" s="4">
        <v>0</v>
      </c>
      <c r="V140" s="4">
        <v>0</v>
      </c>
      <c r="W140" s="4">
        <v>0</v>
      </c>
      <c r="X140" s="4">
        <f t="shared" si="20"/>
        <v>0</v>
      </c>
      <c r="Y140" s="4">
        <f t="shared" si="17"/>
        <v>278</v>
      </c>
      <c r="Z140" s="4">
        <v>0</v>
      </c>
      <c r="AA140" s="4">
        <f t="shared" si="18"/>
        <v>1390</v>
      </c>
      <c r="AB140" s="5">
        <v>0</v>
      </c>
      <c r="AC140" s="5"/>
      <c r="AD140" s="5">
        <f t="shared" si="21"/>
        <v>0</v>
      </c>
      <c r="AE140" t="s">
        <v>695</v>
      </c>
      <c r="AF140" t="s">
        <v>233</v>
      </c>
      <c r="AG140" t="s">
        <v>233</v>
      </c>
      <c r="AK140" s="5"/>
      <c r="AO140" s="5">
        <v>1350000000</v>
      </c>
      <c r="AP140" s="18">
        <v>1300000000</v>
      </c>
      <c r="AQ140" s="14"/>
      <c r="AR140" s="14"/>
      <c r="AS140" s="14"/>
      <c r="AT140" s="14"/>
      <c r="AU140" s="13"/>
      <c r="AV140" s="13"/>
      <c r="AW140" s="17"/>
      <c r="AX140" s="5"/>
      <c r="AY140" s="5"/>
      <c r="AZ140" s="5" t="s">
        <v>281</v>
      </c>
      <c r="BA140" s="5"/>
      <c r="BF140" t="s">
        <v>233</v>
      </c>
      <c r="BH140" s="5">
        <v>1668000</v>
      </c>
    </row>
    <row r="141" spans="1:60" x14ac:dyDescent="0.2">
      <c r="A141" s="12">
        <v>43258</v>
      </c>
      <c r="B141" t="s">
        <v>503</v>
      </c>
      <c r="C141" t="s">
        <v>979</v>
      </c>
      <c r="D141" t="s">
        <v>411</v>
      </c>
      <c r="E141" t="s">
        <v>505</v>
      </c>
      <c r="F141" s="4">
        <v>157</v>
      </c>
      <c r="G141" t="s">
        <v>6</v>
      </c>
      <c r="H141" t="s">
        <v>383</v>
      </c>
      <c r="I141" t="s">
        <v>392</v>
      </c>
      <c r="J141" t="s">
        <v>322</v>
      </c>
      <c r="L141" t="s">
        <v>506</v>
      </c>
      <c r="P141" s="4">
        <v>157</v>
      </c>
      <c r="Q141" s="4"/>
      <c r="R141" s="4"/>
      <c r="S141" s="4">
        <v>157</v>
      </c>
      <c r="T141" s="4">
        <v>0</v>
      </c>
      <c r="U141" s="4">
        <v>0</v>
      </c>
      <c r="V141" s="4">
        <v>0</v>
      </c>
      <c r="W141" s="4">
        <v>0</v>
      </c>
      <c r="X141" s="4">
        <f t="shared" si="20"/>
        <v>0</v>
      </c>
      <c r="Y141" s="4">
        <f t="shared" si="17"/>
        <v>31.400000000000002</v>
      </c>
      <c r="Z141" s="4">
        <v>0</v>
      </c>
      <c r="AA141" s="4">
        <f t="shared" si="18"/>
        <v>157</v>
      </c>
      <c r="AB141" s="5">
        <v>150000</v>
      </c>
      <c r="AC141" s="5"/>
      <c r="AD141" s="5">
        <f t="shared" si="21"/>
        <v>150000</v>
      </c>
      <c r="AF141" t="s">
        <v>233</v>
      </c>
      <c r="AG141" t="s">
        <v>233</v>
      </c>
      <c r="AK141" s="5"/>
      <c r="AO141" s="5">
        <v>50000000</v>
      </c>
      <c r="AP141" s="18"/>
      <c r="AQ141" s="14"/>
      <c r="AR141" s="14"/>
      <c r="AS141" s="14"/>
      <c r="AT141" s="14"/>
      <c r="AU141" s="13"/>
      <c r="AX141" s="5"/>
      <c r="AY141" s="5"/>
      <c r="AZ141" s="5">
        <v>220000</v>
      </c>
      <c r="BA141" s="5"/>
      <c r="BB141" t="s">
        <v>981</v>
      </c>
      <c r="BF141" t="s">
        <v>234</v>
      </c>
      <c r="BG141" t="s">
        <v>980</v>
      </c>
      <c r="BH141" s="5"/>
    </row>
    <row r="142" spans="1:60" x14ac:dyDescent="0.2">
      <c r="A142" s="12">
        <v>43586</v>
      </c>
      <c r="B142" t="s">
        <v>869</v>
      </c>
      <c r="C142" t="s">
        <v>832</v>
      </c>
      <c r="D142" t="s">
        <v>427</v>
      </c>
      <c r="E142" t="s">
        <v>868</v>
      </c>
      <c r="F142" s="4">
        <v>33</v>
      </c>
      <c r="G142" t="s">
        <v>6</v>
      </c>
      <c r="I142" t="s">
        <v>491</v>
      </c>
      <c r="J142" s="23" t="s">
        <v>143</v>
      </c>
      <c r="L142" t="s">
        <v>833</v>
      </c>
      <c r="P142" s="4">
        <v>33</v>
      </c>
      <c r="Q142" s="4">
        <v>33</v>
      </c>
      <c r="R142" s="4">
        <v>0</v>
      </c>
      <c r="S142" s="4">
        <v>33</v>
      </c>
      <c r="T142" s="4">
        <v>0</v>
      </c>
      <c r="U142" s="4">
        <v>0</v>
      </c>
      <c r="V142" s="4">
        <v>0</v>
      </c>
      <c r="W142" s="4">
        <v>0</v>
      </c>
      <c r="X142" s="4">
        <f t="shared" si="20"/>
        <v>0</v>
      </c>
      <c r="Y142" s="4">
        <f t="shared" si="17"/>
        <v>6.6000000000000005</v>
      </c>
      <c r="Z142" s="4">
        <v>0</v>
      </c>
      <c r="AA142" s="4">
        <f t="shared" si="18"/>
        <v>33</v>
      </c>
      <c r="AB142" s="5"/>
      <c r="AC142" s="5"/>
      <c r="AD142" s="5">
        <f t="shared" si="21"/>
        <v>0</v>
      </c>
      <c r="AE142" t="s">
        <v>870</v>
      </c>
      <c r="AF142" t="s">
        <v>233</v>
      </c>
      <c r="AG142" t="s">
        <v>233</v>
      </c>
      <c r="AK142" s="5"/>
      <c r="AO142" s="5">
        <v>12500000</v>
      </c>
      <c r="AP142" s="18"/>
      <c r="AQ142" s="14"/>
      <c r="AR142" s="14"/>
      <c r="AS142" s="14"/>
      <c r="AT142" s="14"/>
      <c r="AU142" s="13"/>
      <c r="AX142" s="5"/>
      <c r="AY142" s="5"/>
      <c r="AZ142" s="5"/>
      <c r="BA142" s="5"/>
      <c r="BF142" t="s">
        <v>233</v>
      </c>
      <c r="BH142" s="5"/>
    </row>
    <row r="143" spans="1:60" x14ac:dyDescent="0.2">
      <c r="A143" s="12">
        <v>42943</v>
      </c>
      <c r="B143" s="8" t="s">
        <v>697</v>
      </c>
      <c r="C143" t="s">
        <v>899</v>
      </c>
      <c r="D143" t="s">
        <v>15</v>
      </c>
      <c r="E143" t="s">
        <v>838</v>
      </c>
      <c r="F143" s="4">
        <v>375</v>
      </c>
      <c r="G143" t="s">
        <v>6</v>
      </c>
      <c r="I143" t="s">
        <v>491</v>
      </c>
      <c r="J143" s="23" t="s">
        <v>837</v>
      </c>
      <c r="P143" s="4">
        <v>375</v>
      </c>
      <c r="Q143" s="4">
        <v>375</v>
      </c>
      <c r="R143" s="4">
        <v>0</v>
      </c>
      <c r="S143" s="4">
        <v>375</v>
      </c>
      <c r="T143" s="4">
        <v>0</v>
      </c>
      <c r="U143" s="4">
        <v>0</v>
      </c>
      <c r="V143" s="4">
        <v>0</v>
      </c>
      <c r="W143" s="4">
        <v>0</v>
      </c>
      <c r="X143" s="4">
        <f t="shared" si="20"/>
        <v>0</v>
      </c>
      <c r="Y143" s="4">
        <f t="shared" si="17"/>
        <v>75</v>
      </c>
      <c r="Z143" s="4">
        <v>0</v>
      </c>
      <c r="AA143" s="4">
        <f t="shared" si="18"/>
        <v>375</v>
      </c>
      <c r="AB143" s="5">
        <v>0</v>
      </c>
      <c r="AC143" s="5"/>
      <c r="AD143" s="5">
        <f t="shared" si="21"/>
        <v>0</v>
      </c>
      <c r="AE143" t="s">
        <v>274</v>
      </c>
      <c r="AF143" t="s">
        <v>233</v>
      </c>
      <c r="AG143" t="s">
        <v>233</v>
      </c>
      <c r="AK143" s="5"/>
      <c r="AO143" s="5"/>
      <c r="AP143" s="18">
        <v>300000000</v>
      </c>
      <c r="AQ143" s="14"/>
      <c r="AR143" s="14"/>
      <c r="AS143" s="14"/>
      <c r="AT143" s="14"/>
      <c r="AU143" s="13"/>
      <c r="AV143" s="13"/>
      <c r="AW143" s="17"/>
      <c r="AX143" s="5"/>
      <c r="AY143" s="5"/>
      <c r="AZ143" s="5">
        <v>265000</v>
      </c>
      <c r="BA143" s="5"/>
      <c r="BB143" t="s">
        <v>836</v>
      </c>
      <c r="BF143" t="s">
        <v>233</v>
      </c>
      <c r="BH143" s="5">
        <v>450000</v>
      </c>
    </row>
    <row r="144" spans="1:60" x14ac:dyDescent="0.2">
      <c r="A144" s="12">
        <v>44098</v>
      </c>
      <c r="B144" t="s">
        <v>201</v>
      </c>
      <c r="C144" t="s">
        <v>202</v>
      </c>
      <c r="D144" t="s">
        <v>583</v>
      </c>
      <c r="E144" t="s">
        <v>203</v>
      </c>
      <c r="F144" s="4">
        <v>634</v>
      </c>
      <c r="G144" t="s">
        <v>6</v>
      </c>
      <c r="H144" t="s">
        <v>1024</v>
      </c>
      <c r="I144" t="s">
        <v>392</v>
      </c>
      <c r="J144" t="s">
        <v>32</v>
      </c>
      <c r="P144" s="4">
        <v>634</v>
      </c>
      <c r="Q144" s="4">
        <v>567</v>
      </c>
      <c r="R144" s="4">
        <v>0</v>
      </c>
      <c r="S144" s="4">
        <v>568</v>
      </c>
      <c r="T144" s="4">
        <v>0</v>
      </c>
      <c r="U144" s="4">
        <v>34</v>
      </c>
      <c r="V144" s="4">
        <v>32</v>
      </c>
      <c r="W144" s="4">
        <v>0</v>
      </c>
      <c r="X144" s="4">
        <f t="shared" si="20"/>
        <v>66</v>
      </c>
      <c r="Y144" s="4">
        <f t="shared" si="17"/>
        <v>126.8</v>
      </c>
      <c r="Z144" s="4">
        <v>0</v>
      </c>
      <c r="AA144" s="4">
        <f t="shared" si="18"/>
        <v>634</v>
      </c>
      <c r="AB144" s="5">
        <v>0</v>
      </c>
      <c r="AC144" s="5"/>
      <c r="AD144" s="5">
        <f t="shared" si="21"/>
        <v>0</v>
      </c>
      <c r="AE144" t="s">
        <v>360</v>
      </c>
      <c r="AF144" t="s">
        <v>234</v>
      </c>
      <c r="AG144" t="s">
        <v>234</v>
      </c>
      <c r="AH144" t="s">
        <v>368</v>
      </c>
      <c r="AI144" t="s">
        <v>242</v>
      </c>
      <c r="AK144" s="5"/>
      <c r="AO144" s="5">
        <v>175920000</v>
      </c>
      <c r="AP144" s="5">
        <v>151190000</v>
      </c>
      <c r="AQ144" s="14">
        <v>24580000</v>
      </c>
      <c r="AR144" s="14">
        <v>340000</v>
      </c>
      <c r="AS144" s="14">
        <v>5580000</v>
      </c>
      <c r="AT144" s="14">
        <v>2890000</v>
      </c>
      <c r="AU144" s="13">
        <f>AQ144/AP144</f>
        <v>0.16257689000595277</v>
      </c>
      <c r="AV144" s="13">
        <v>0.13969999999999999</v>
      </c>
      <c r="AW144" s="17">
        <v>0.81</v>
      </c>
      <c r="AX144" s="5">
        <f>AS144/AW144</f>
        <v>6888888.8888888881</v>
      </c>
      <c r="AY144" s="5">
        <f>AT144/AW144</f>
        <v>3567901.2345679011</v>
      </c>
      <c r="AZ144" s="5"/>
      <c r="BA144" s="5"/>
      <c r="BF144" t="s">
        <v>233</v>
      </c>
      <c r="BH144" s="5"/>
    </row>
    <row r="145" spans="1:60" x14ac:dyDescent="0.2">
      <c r="A145" s="12">
        <v>41255</v>
      </c>
      <c r="B145" t="s">
        <v>681</v>
      </c>
      <c r="C145" t="s">
        <v>682</v>
      </c>
      <c r="D145" t="s">
        <v>427</v>
      </c>
      <c r="E145" t="s">
        <v>9</v>
      </c>
      <c r="F145" s="4">
        <v>92</v>
      </c>
      <c r="G145" t="s">
        <v>6</v>
      </c>
      <c r="H145" t="s">
        <v>1040</v>
      </c>
      <c r="I145" t="s">
        <v>391</v>
      </c>
      <c r="J145" s="23" t="s">
        <v>143</v>
      </c>
      <c r="K145" t="s">
        <v>143</v>
      </c>
      <c r="L145" t="s">
        <v>683</v>
      </c>
      <c r="P145" s="4">
        <v>92</v>
      </c>
      <c r="Q145" s="4"/>
      <c r="R145" s="4"/>
      <c r="S145" s="4">
        <v>92</v>
      </c>
      <c r="T145" s="4">
        <v>0</v>
      </c>
      <c r="U145" s="4">
        <v>0</v>
      </c>
      <c r="V145" s="4">
        <v>0</v>
      </c>
      <c r="W145" s="4">
        <v>0</v>
      </c>
      <c r="X145" s="4">
        <f t="shared" si="20"/>
        <v>0</v>
      </c>
      <c r="Y145" s="4">
        <f t="shared" si="17"/>
        <v>18.400000000000002</v>
      </c>
      <c r="Z145" s="4">
        <v>0</v>
      </c>
      <c r="AA145" s="4">
        <f t="shared" si="18"/>
        <v>92</v>
      </c>
      <c r="AB145" s="5"/>
      <c r="AC145" s="5"/>
      <c r="AD145" s="5">
        <f t="shared" si="21"/>
        <v>0</v>
      </c>
      <c r="AF145" t="s">
        <v>233</v>
      </c>
      <c r="AG145" t="s">
        <v>233</v>
      </c>
      <c r="AK145" s="5">
        <v>10600000</v>
      </c>
      <c r="AL145" t="s">
        <v>1012</v>
      </c>
      <c r="AO145" s="5">
        <v>13500000</v>
      </c>
      <c r="AP145" s="5"/>
      <c r="AQ145" s="14"/>
      <c r="AR145" s="14"/>
      <c r="AS145" s="14"/>
      <c r="AT145" s="14"/>
      <c r="AU145" s="13"/>
      <c r="AV145" s="13"/>
      <c r="AW145" s="17"/>
      <c r="AX145" s="5"/>
      <c r="AY145" s="5"/>
      <c r="AZ145" s="5"/>
      <c r="BA145" s="5"/>
      <c r="BF145" t="s">
        <v>233</v>
      </c>
      <c r="BH145" s="5"/>
    </row>
    <row r="146" spans="1:60" x14ac:dyDescent="0.2">
      <c r="A146" s="12">
        <v>44098</v>
      </c>
      <c r="B146" t="s">
        <v>204</v>
      </c>
      <c r="C146" t="s">
        <v>205</v>
      </c>
      <c r="D146" t="s">
        <v>396</v>
      </c>
      <c r="E146" t="s">
        <v>195</v>
      </c>
      <c r="F146" s="4">
        <v>390</v>
      </c>
      <c r="G146" t="s">
        <v>196</v>
      </c>
      <c r="I146" t="s">
        <v>392</v>
      </c>
      <c r="J146" t="s">
        <v>335</v>
      </c>
      <c r="L146" t="s">
        <v>345</v>
      </c>
      <c r="P146" s="4">
        <v>390</v>
      </c>
      <c r="Q146" s="4">
        <v>0</v>
      </c>
      <c r="R146" s="4">
        <v>390</v>
      </c>
      <c r="S146" s="4">
        <f>Q146+R146</f>
        <v>390</v>
      </c>
      <c r="T146" s="4">
        <v>0</v>
      </c>
      <c r="U146" s="4">
        <v>0</v>
      </c>
      <c r="V146" s="4">
        <v>0</v>
      </c>
      <c r="W146" s="4">
        <v>0</v>
      </c>
      <c r="X146" s="4">
        <f t="shared" si="20"/>
        <v>0</v>
      </c>
      <c r="Y146" s="4">
        <f t="shared" si="17"/>
        <v>78</v>
      </c>
      <c r="Z146" s="4">
        <v>0</v>
      </c>
      <c r="AA146" s="4">
        <f t="shared" si="18"/>
        <v>390</v>
      </c>
      <c r="AB146" s="5">
        <v>0</v>
      </c>
      <c r="AC146" s="5"/>
      <c r="AD146" s="5">
        <f t="shared" si="21"/>
        <v>0</v>
      </c>
      <c r="AF146" t="s">
        <v>233</v>
      </c>
      <c r="AG146" t="s">
        <v>233</v>
      </c>
      <c r="AK146" s="5"/>
      <c r="AO146" s="5">
        <v>100090000</v>
      </c>
      <c r="AP146" s="5">
        <v>84970000</v>
      </c>
      <c r="AQ146" s="14">
        <v>15010000</v>
      </c>
      <c r="AR146" s="14">
        <v>360000</v>
      </c>
      <c r="AS146" s="14">
        <v>4930000</v>
      </c>
      <c r="AT146" s="14">
        <v>4490000</v>
      </c>
      <c r="AU146" s="13">
        <f>AQ146/AP146</f>
        <v>0.17665058255855007</v>
      </c>
      <c r="AV146" s="13">
        <v>0.15</v>
      </c>
      <c r="AW146" s="17">
        <v>0.78</v>
      </c>
      <c r="AX146" s="5">
        <f>AS146/AW146</f>
        <v>6320512.82051282</v>
      </c>
      <c r="AY146" s="5">
        <f>AT146/AW146</f>
        <v>5756410.256410256</v>
      </c>
      <c r="AZ146" s="5"/>
      <c r="BA146" s="5"/>
      <c r="BF146" t="s">
        <v>233</v>
      </c>
      <c r="BH146" s="5"/>
    </row>
    <row r="147" spans="1:60" x14ac:dyDescent="0.2">
      <c r="A147" s="12">
        <v>44042</v>
      </c>
      <c r="B147" t="s">
        <v>193</v>
      </c>
      <c r="C147" t="s">
        <v>194</v>
      </c>
      <c r="D147" t="s">
        <v>396</v>
      </c>
      <c r="E147" t="s">
        <v>195</v>
      </c>
      <c r="F147" s="4">
        <v>374</v>
      </c>
      <c r="G147" t="s">
        <v>196</v>
      </c>
      <c r="I147" t="s">
        <v>392</v>
      </c>
      <c r="J147" t="s">
        <v>335</v>
      </c>
      <c r="L147" t="s">
        <v>345</v>
      </c>
      <c r="P147" s="4">
        <v>374</v>
      </c>
      <c r="Q147" s="4">
        <v>0</v>
      </c>
      <c r="R147" s="4">
        <v>374</v>
      </c>
      <c r="S147" s="4">
        <f>Q147+R147</f>
        <v>374</v>
      </c>
      <c r="T147" s="4">
        <v>0</v>
      </c>
      <c r="U147" s="4">
        <v>0</v>
      </c>
      <c r="V147" s="4">
        <v>0</v>
      </c>
      <c r="W147" s="4">
        <v>0</v>
      </c>
      <c r="X147" s="4">
        <f t="shared" si="20"/>
        <v>0</v>
      </c>
      <c r="Y147" s="4">
        <f t="shared" si="17"/>
        <v>74.800000000000011</v>
      </c>
      <c r="Z147" s="4">
        <v>0</v>
      </c>
      <c r="AA147" s="4">
        <f t="shared" si="18"/>
        <v>374</v>
      </c>
      <c r="AB147" s="5">
        <v>0</v>
      </c>
      <c r="AC147" s="5"/>
      <c r="AD147" s="5">
        <f t="shared" si="21"/>
        <v>0</v>
      </c>
      <c r="AF147" t="s">
        <v>233</v>
      </c>
      <c r="AG147" t="s">
        <v>233</v>
      </c>
      <c r="AK147" s="5"/>
      <c r="AO147" s="5">
        <v>122110000</v>
      </c>
      <c r="AP147" s="5">
        <v>108060000</v>
      </c>
      <c r="AQ147" s="14">
        <v>18320000</v>
      </c>
      <c r="AR147" s="14">
        <v>700000</v>
      </c>
      <c r="AS147" s="14">
        <v>4050000</v>
      </c>
      <c r="AT147" s="14">
        <v>4010000</v>
      </c>
      <c r="AU147" s="13">
        <f>AQ147/AP147</f>
        <v>0.16953544327225614</v>
      </c>
      <c r="AV147" s="13">
        <v>0.15</v>
      </c>
      <c r="AW147" s="17">
        <v>0.4</v>
      </c>
      <c r="AX147" s="5">
        <f>AS147/AW147</f>
        <v>10125000</v>
      </c>
      <c r="AY147" s="5">
        <f>AT147/AW147</f>
        <v>10025000</v>
      </c>
      <c r="AZ147" s="5"/>
      <c r="BA147" s="5"/>
      <c r="BF147" t="s">
        <v>233</v>
      </c>
      <c r="BH147" s="5"/>
    </row>
    <row r="148" spans="1:60" x14ac:dyDescent="0.2">
      <c r="A148" s="7">
        <v>43300</v>
      </c>
      <c r="B148" s="8" t="s">
        <v>762</v>
      </c>
      <c r="C148" s="8" t="s">
        <v>114</v>
      </c>
      <c r="D148" s="8" t="s">
        <v>427</v>
      </c>
      <c r="E148" s="8" t="s">
        <v>69</v>
      </c>
      <c r="F148" s="4">
        <v>421</v>
      </c>
      <c r="G148" s="8" t="s">
        <v>6</v>
      </c>
      <c r="H148" t="s">
        <v>383</v>
      </c>
      <c r="I148" t="s">
        <v>491</v>
      </c>
      <c r="J148" t="s">
        <v>763</v>
      </c>
      <c r="K148" t="s">
        <v>764</v>
      </c>
      <c r="L148" t="s">
        <v>765</v>
      </c>
      <c r="M148" t="s">
        <v>766</v>
      </c>
      <c r="P148" s="4">
        <v>421</v>
      </c>
      <c r="Q148" s="4"/>
      <c r="R148" s="4"/>
      <c r="S148" s="4">
        <v>421</v>
      </c>
      <c r="T148" s="4">
        <v>0</v>
      </c>
      <c r="U148" s="4">
        <v>0</v>
      </c>
      <c r="V148" s="4">
        <v>0</v>
      </c>
      <c r="W148" s="4">
        <v>0</v>
      </c>
      <c r="X148" s="4">
        <f t="shared" si="20"/>
        <v>0</v>
      </c>
      <c r="Y148" s="4">
        <f t="shared" si="17"/>
        <v>84.2</v>
      </c>
      <c r="Z148" s="4">
        <v>0</v>
      </c>
      <c r="AA148" s="4">
        <f t="shared" si="18"/>
        <v>421</v>
      </c>
      <c r="AB148" s="5">
        <v>0</v>
      </c>
      <c r="AC148" s="5">
        <v>100000</v>
      </c>
      <c r="AD148" s="5">
        <f t="shared" si="21"/>
        <v>100000</v>
      </c>
      <c r="AE148" t="s">
        <v>761</v>
      </c>
      <c r="AF148" t="s">
        <v>233</v>
      </c>
      <c r="AG148" t="s">
        <v>233</v>
      </c>
      <c r="AK148" s="5"/>
      <c r="AO148" s="5"/>
      <c r="AP148" s="18"/>
      <c r="AQ148" s="14"/>
      <c r="AR148" s="14"/>
      <c r="AS148" s="14"/>
      <c r="AT148" s="14"/>
      <c r="AU148" s="13"/>
      <c r="AX148" s="5"/>
      <c r="AY148" s="5"/>
      <c r="AZ148" s="5" t="s">
        <v>281</v>
      </c>
      <c r="BA148" s="5"/>
      <c r="BF148" t="s">
        <v>234</v>
      </c>
      <c r="BH148" s="5">
        <v>600000</v>
      </c>
    </row>
    <row r="149" spans="1:60" x14ac:dyDescent="0.2">
      <c r="A149" s="12">
        <v>42635</v>
      </c>
      <c r="B149" s="8" t="s">
        <v>849</v>
      </c>
      <c r="C149" t="s">
        <v>115</v>
      </c>
      <c r="D149" t="s">
        <v>13</v>
      </c>
      <c r="E149" t="s">
        <v>116</v>
      </c>
      <c r="F149" s="4">
        <v>201</v>
      </c>
      <c r="G149" t="s">
        <v>381</v>
      </c>
      <c r="I149" t="s">
        <v>391</v>
      </c>
      <c r="J149" s="23" t="s">
        <v>140</v>
      </c>
      <c r="K149" t="s">
        <v>313</v>
      </c>
      <c r="L149" t="s">
        <v>848</v>
      </c>
      <c r="O149" t="s">
        <v>850</v>
      </c>
      <c r="P149" s="4">
        <v>201</v>
      </c>
      <c r="Q149" s="4"/>
      <c r="R149" s="4"/>
      <c r="S149" s="4">
        <v>201</v>
      </c>
      <c r="T149" s="4">
        <v>0</v>
      </c>
      <c r="U149" s="4">
        <v>0</v>
      </c>
      <c r="V149" s="4">
        <v>0</v>
      </c>
      <c r="W149" s="4">
        <v>0</v>
      </c>
      <c r="X149" s="4">
        <f t="shared" si="20"/>
        <v>0</v>
      </c>
      <c r="Y149" s="4">
        <f t="shared" si="17"/>
        <v>40.199999999999996</v>
      </c>
      <c r="Z149" s="4">
        <v>0</v>
      </c>
      <c r="AA149" s="4">
        <f t="shared" si="18"/>
        <v>201</v>
      </c>
      <c r="AB149" s="5">
        <v>0</v>
      </c>
      <c r="AC149" s="5"/>
      <c r="AD149" s="5">
        <f t="shared" si="21"/>
        <v>0</v>
      </c>
      <c r="AF149" t="s">
        <v>234</v>
      </c>
      <c r="AG149" t="s">
        <v>234</v>
      </c>
      <c r="AH149" t="s">
        <v>246</v>
      </c>
      <c r="AI149" t="s">
        <v>247</v>
      </c>
      <c r="AJ149" t="s">
        <v>248</v>
      </c>
      <c r="AK149" s="5"/>
      <c r="AO149" s="5">
        <v>28000000</v>
      </c>
      <c r="AP149" s="18">
        <v>28000000</v>
      </c>
      <c r="AQ149" s="14"/>
      <c r="AR149" s="14"/>
      <c r="AS149" s="14"/>
      <c r="AT149" s="14"/>
      <c r="AU149" s="13"/>
      <c r="AX149" s="5"/>
      <c r="AY149" s="5"/>
      <c r="AZ149" s="5" t="s">
        <v>281</v>
      </c>
      <c r="BA149" s="5"/>
      <c r="BB149" t="s">
        <v>982</v>
      </c>
      <c r="BC149">
        <v>835</v>
      </c>
      <c r="BF149" t="s">
        <v>233</v>
      </c>
      <c r="BH149" s="5">
        <v>241200</v>
      </c>
    </row>
    <row r="150" spans="1:60" x14ac:dyDescent="0.2">
      <c r="A150" s="12">
        <v>41949</v>
      </c>
      <c r="B150" s="8" t="s">
        <v>851</v>
      </c>
      <c r="C150" t="s">
        <v>469</v>
      </c>
      <c r="D150" t="s">
        <v>427</v>
      </c>
      <c r="E150" s="8" t="s">
        <v>670</v>
      </c>
      <c r="F150" s="4">
        <v>491</v>
      </c>
      <c r="G150" t="s">
        <v>6</v>
      </c>
      <c r="H150" t="s">
        <v>383</v>
      </c>
      <c r="I150" t="s">
        <v>391</v>
      </c>
      <c r="J150" s="23" t="s">
        <v>5</v>
      </c>
      <c r="L150" t="s">
        <v>852</v>
      </c>
      <c r="P150" s="4">
        <v>491</v>
      </c>
      <c r="Q150" s="4"/>
      <c r="R150" s="4"/>
      <c r="S150" s="4">
        <v>491</v>
      </c>
      <c r="T150" s="4">
        <v>0</v>
      </c>
      <c r="U150" s="4">
        <v>0</v>
      </c>
      <c r="V150" s="4">
        <v>0</v>
      </c>
      <c r="W150" s="4">
        <v>0</v>
      </c>
      <c r="X150" s="4">
        <f t="shared" si="20"/>
        <v>0</v>
      </c>
      <c r="Y150" s="4">
        <f t="shared" si="17"/>
        <v>98.2</v>
      </c>
      <c r="Z150" s="4">
        <v>0</v>
      </c>
      <c r="AA150" s="4">
        <f t="shared" si="18"/>
        <v>491</v>
      </c>
      <c r="AB150" s="5">
        <v>0</v>
      </c>
      <c r="AC150" s="5">
        <v>470000</v>
      </c>
      <c r="AD150" s="5">
        <f t="shared" si="21"/>
        <v>470000</v>
      </c>
      <c r="AE150" t="s">
        <v>854</v>
      </c>
      <c r="AF150" t="s">
        <v>233</v>
      </c>
      <c r="AG150" t="s">
        <v>233</v>
      </c>
      <c r="AK150" s="5">
        <v>42500000</v>
      </c>
      <c r="AL150" t="s">
        <v>276</v>
      </c>
      <c r="AM150" t="s">
        <v>371</v>
      </c>
      <c r="AN150" t="s">
        <v>853</v>
      </c>
      <c r="AO150" s="5"/>
      <c r="AP150" s="18"/>
      <c r="AQ150" s="14"/>
      <c r="AR150" s="14"/>
      <c r="AS150" s="14"/>
      <c r="AT150" s="14"/>
      <c r="AU150" s="13"/>
      <c r="AX150" s="5"/>
      <c r="AY150" s="5"/>
      <c r="AZ150" s="5">
        <v>224000</v>
      </c>
      <c r="BA150" s="5"/>
      <c r="BF150" t="s">
        <v>233</v>
      </c>
      <c r="BH150" s="5"/>
    </row>
    <row r="151" spans="1:60" x14ac:dyDescent="0.2">
      <c r="A151" s="12">
        <v>41956</v>
      </c>
      <c r="B151" t="s">
        <v>443</v>
      </c>
      <c r="C151" t="s">
        <v>788</v>
      </c>
      <c r="D151" t="s">
        <v>13</v>
      </c>
      <c r="E151" t="s">
        <v>667</v>
      </c>
      <c r="F151" s="4">
        <v>111</v>
      </c>
      <c r="G151" t="s">
        <v>381</v>
      </c>
      <c r="H151" t="s">
        <v>923</v>
      </c>
      <c r="I151" t="s">
        <v>391</v>
      </c>
      <c r="J151" s="23" t="s">
        <v>118</v>
      </c>
      <c r="M151" t="s">
        <v>791</v>
      </c>
      <c r="O151" t="s">
        <v>792</v>
      </c>
      <c r="P151" s="4">
        <v>111</v>
      </c>
      <c r="Q151" s="4">
        <v>0</v>
      </c>
      <c r="R151" s="4">
        <v>111</v>
      </c>
      <c r="S151" s="4">
        <v>111</v>
      </c>
      <c r="T151" s="4">
        <v>0</v>
      </c>
      <c r="U151" s="4">
        <v>0</v>
      </c>
      <c r="V151" s="4">
        <v>0</v>
      </c>
      <c r="W151" s="4">
        <v>0</v>
      </c>
      <c r="X151" s="4">
        <f t="shared" si="20"/>
        <v>0</v>
      </c>
      <c r="Y151" s="4">
        <f t="shared" si="17"/>
        <v>22.200000000000003</v>
      </c>
      <c r="Z151" s="4">
        <v>0</v>
      </c>
      <c r="AA151" s="4">
        <f t="shared" si="18"/>
        <v>111</v>
      </c>
      <c r="AB151" s="5"/>
      <c r="AC151" s="5"/>
      <c r="AD151" s="5">
        <f t="shared" si="21"/>
        <v>0</v>
      </c>
      <c r="AF151" t="s">
        <v>233</v>
      </c>
      <c r="AG151" t="s">
        <v>233</v>
      </c>
      <c r="AK151" s="5"/>
      <c r="AO151" s="5"/>
      <c r="AP151" s="18"/>
      <c r="AQ151" s="14"/>
      <c r="AR151" s="14"/>
      <c r="AS151" s="14"/>
      <c r="AT151" s="14"/>
      <c r="AU151" s="13"/>
      <c r="AX151" s="5"/>
      <c r="AY151" s="5"/>
      <c r="AZ151" s="5"/>
      <c r="BA151" s="5"/>
      <c r="BF151" t="s">
        <v>234</v>
      </c>
      <c r="BG151" t="s">
        <v>983</v>
      </c>
      <c r="BH151" s="5"/>
    </row>
    <row r="152" spans="1:60" x14ac:dyDescent="0.2">
      <c r="A152" s="12">
        <v>42348</v>
      </c>
      <c r="B152" t="s">
        <v>620</v>
      </c>
      <c r="C152" t="s">
        <v>787</v>
      </c>
      <c r="D152" t="s">
        <v>13</v>
      </c>
      <c r="E152" t="s">
        <v>117</v>
      </c>
      <c r="F152" s="4">
        <v>201</v>
      </c>
      <c r="G152" t="s">
        <v>381</v>
      </c>
      <c r="H152" t="s">
        <v>25</v>
      </c>
      <c r="I152" t="s">
        <v>491</v>
      </c>
      <c r="J152" t="s">
        <v>790</v>
      </c>
      <c r="L152" t="s">
        <v>789</v>
      </c>
      <c r="M152" t="s">
        <v>791</v>
      </c>
      <c r="O152" t="s">
        <v>130</v>
      </c>
      <c r="P152" s="4">
        <v>201</v>
      </c>
      <c r="Q152" s="4"/>
      <c r="R152" s="4"/>
      <c r="S152" s="4">
        <v>201</v>
      </c>
      <c r="T152" s="4">
        <v>0</v>
      </c>
      <c r="U152" s="4">
        <v>0</v>
      </c>
      <c r="V152" s="4">
        <v>0</v>
      </c>
      <c r="W152" s="4">
        <v>0</v>
      </c>
      <c r="X152" s="4">
        <f t="shared" si="20"/>
        <v>0</v>
      </c>
      <c r="Y152" s="4">
        <f t="shared" si="17"/>
        <v>40.199999999999996</v>
      </c>
      <c r="Z152" s="4">
        <v>0</v>
      </c>
      <c r="AA152" s="4">
        <f t="shared" si="18"/>
        <v>201</v>
      </c>
      <c r="AB152" s="5">
        <v>0</v>
      </c>
      <c r="AC152" s="5"/>
      <c r="AD152" s="5">
        <f t="shared" si="21"/>
        <v>0</v>
      </c>
      <c r="AF152" t="s">
        <v>233</v>
      </c>
      <c r="AG152" t="s">
        <v>233</v>
      </c>
      <c r="AK152" s="5"/>
      <c r="AO152" s="5">
        <v>32000000</v>
      </c>
      <c r="AP152" s="18">
        <v>32000000</v>
      </c>
      <c r="AQ152" s="14"/>
      <c r="AR152" s="14"/>
      <c r="AS152" s="14"/>
      <c r="AT152" s="14"/>
      <c r="AU152" s="13"/>
      <c r="AX152" s="5"/>
      <c r="AY152" s="5"/>
      <c r="AZ152" s="5" t="s">
        <v>281</v>
      </c>
      <c r="BA152" s="5"/>
      <c r="BF152" t="s">
        <v>234</v>
      </c>
      <c r="BH152" s="5">
        <v>241200</v>
      </c>
    </row>
    <row r="153" spans="1:60" x14ac:dyDescent="0.2">
      <c r="A153" s="12">
        <v>42250</v>
      </c>
      <c r="B153" t="s">
        <v>885</v>
      </c>
      <c r="C153" t="s">
        <v>883</v>
      </c>
      <c r="D153" t="s">
        <v>45</v>
      </c>
      <c r="E153" t="s">
        <v>549</v>
      </c>
      <c r="F153" s="4">
        <v>1100</v>
      </c>
      <c r="G153" t="s">
        <v>6</v>
      </c>
      <c r="H153" t="s">
        <v>25</v>
      </c>
      <c r="I153" t="s">
        <v>491</v>
      </c>
      <c r="J153" t="s">
        <v>121</v>
      </c>
      <c r="P153" s="4">
        <v>1100</v>
      </c>
      <c r="Q153" s="4"/>
      <c r="R153" s="4"/>
      <c r="S153" s="4">
        <v>1100</v>
      </c>
      <c r="T153" s="4">
        <v>0</v>
      </c>
      <c r="U153" s="4">
        <v>0</v>
      </c>
      <c r="V153" s="4">
        <v>0</v>
      </c>
      <c r="W153" s="4">
        <v>0</v>
      </c>
      <c r="X153" s="4">
        <f t="shared" si="20"/>
        <v>0</v>
      </c>
      <c r="Y153" s="4">
        <f t="shared" si="17"/>
        <v>220</v>
      </c>
      <c r="Z153" s="4">
        <v>0</v>
      </c>
      <c r="AA153" s="4">
        <f t="shared" si="18"/>
        <v>1100</v>
      </c>
      <c r="AB153" s="5">
        <v>0</v>
      </c>
      <c r="AC153" s="5">
        <v>1300740</v>
      </c>
      <c r="AD153" s="5">
        <f t="shared" si="21"/>
        <v>1300740</v>
      </c>
      <c r="AE153" t="s">
        <v>886</v>
      </c>
      <c r="AF153" t="s">
        <v>233</v>
      </c>
      <c r="AG153" t="s">
        <v>233</v>
      </c>
      <c r="AK153" s="5"/>
      <c r="AO153" s="5">
        <v>200000000</v>
      </c>
      <c r="AP153" s="18">
        <v>110000000</v>
      </c>
      <c r="AQ153" s="14"/>
      <c r="AR153" s="14"/>
      <c r="AS153" s="14"/>
      <c r="AT153" s="14"/>
      <c r="AU153" s="13"/>
      <c r="AX153" s="5"/>
      <c r="AY153" s="5"/>
      <c r="AZ153" s="5">
        <v>154950</v>
      </c>
      <c r="BA153" s="5"/>
      <c r="BB153" t="s">
        <v>299</v>
      </c>
      <c r="BF153" t="s">
        <v>234</v>
      </c>
      <c r="BH153" s="5">
        <v>1320000</v>
      </c>
    </row>
    <row r="154" spans="1:60" x14ac:dyDescent="0.2">
      <c r="A154" s="12">
        <v>43044</v>
      </c>
      <c r="B154" t="s">
        <v>892</v>
      </c>
      <c r="C154" t="s">
        <v>122</v>
      </c>
      <c r="D154" t="s">
        <v>45</v>
      </c>
      <c r="E154" t="s">
        <v>893</v>
      </c>
      <c r="F154" s="4">
        <v>191</v>
      </c>
      <c r="G154" t="s">
        <v>6</v>
      </c>
      <c r="H154" t="s">
        <v>25</v>
      </c>
      <c r="I154" t="s">
        <v>491</v>
      </c>
      <c r="J154" s="23" t="s">
        <v>872</v>
      </c>
      <c r="K154" t="s">
        <v>130</v>
      </c>
      <c r="L154" t="s">
        <v>871</v>
      </c>
      <c r="N154" t="s">
        <v>315</v>
      </c>
      <c r="P154" s="4">
        <v>191</v>
      </c>
      <c r="Q154" s="4"/>
      <c r="R154" s="4"/>
      <c r="S154" s="4">
        <v>191</v>
      </c>
      <c r="T154" s="4">
        <v>0</v>
      </c>
      <c r="U154" s="4">
        <v>0</v>
      </c>
      <c r="V154" s="4">
        <v>0</v>
      </c>
      <c r="W154" s="4">
        <v>0</v>
      </c>
      <c r="X154" s="4">
        <f t="shared" si="20"/>
        <v>0</v>
      </c>
      <c r="Y154" s="4">
        <f t="shared" si="17"/>
        <v>38.199999999999996</v>
      </c>
      <c r="Z154" s="4">
        <v>0</v>
      </c>
      <c r="AA154" s="4">
        <f t="shared" si="18"/>
        <v>191</v>
      </c>
      <c r="AB154" s="5">
        <v>0</v>
      </c>
      <c r="AC154" s="5"/>
      <c r="AD154" s="5">
        <f t="shared" si="21"/>
        <v>0</v>
      </c>
      <c r="AF154" t="s">
        <v>233</v>
      </c>
      <c r="AG154" t="s">
        <v>233</v>
      </c>
      <c r="AK154" s="5"/>
      <c r="AO154" s="5">
        <v>28853990</v>
      </c>
      <c r="AP154" s="18">
        <v>33000000</v>
      </c>
      <c r="AQ154" s="14"/>
      <c r="AR154" s="14"/>
      <c r="AS154" s="14"/>
      <c r="AT154" s="14"/>
      <c r="AU154" s="13"/>
      <c r="AX154" s="5"/>
      <c r="AY154" s="5"/>
      <c r="AZ154" s="5"/>
      <c r="BA154" s="5"/>
      <c r="BF154" t="s">
        <v>234</v>
      </c>
      <c r="BH154" s="5">
        <v>229200</v>
      </c>
    </row>
    <row r="155" spans="1:60" x14ac:dyDescent="0.2">
      <c r="A155" s="12">
        <v>42901</v>
      </c>
      <c r="B155" t="s">
        <v>888</v>
      </c>
      <c r="C155" t="s">
        <v>123</v>
      </c>
      <c r="D155" t="s">
        <v>8</v>
      </c>
      <c r="E155" t="s">
        <v>504</v>
      </c>
      <c r="F155" s="4">
        <v>191</v>
      </c>
      <c r="G155" t="s">
        <v>6</v>
      </c>
      <c r="H155" t="s">
        <v>25</v>
      </c>
      <c r="I155" t="s">
        <v>491</v>
      </c>
      <c r="J155" t="s">
        <v>121</v>
      </c>
      <c r="K155" t="s">
        <v>890</v>
      </c>
      <c r="L155" t="s">
        <v>887</v>
      </c>
      <c r="O155" t="s">
        <v>891</v>
      </c>
      <c r="P155" s="4">
        <v>191</v>
      </c>
      <c r="Q155" s="4"/>
      <c r="R155" s="4"/>
      <c r="S155" s="4">
        <v>191</v>
      </c>
      <c r="T155" s="4">
        <v>0</v>
      </c>
      <c r="U155" s="4">
        <v>0</v>
      </c>
      <c r="V155" s="4">
        <v>0</v>
      </c>
      <c r="W155" s="4">
        <v>0</v>
      </c>
      <c r="X155" s="4">
        <f t="shared" si="20"/>
        <v>0</v>
      </c>
      <c r="Y155" s="4">
        <f t="shared" si="17"/>
        <v>38.199999999999996</v>
      </c>
      <c r="Z155" s="4">
        <v>0</v>
      </c>
      <c r="AA155" s="4">
        <f t="shared" si="18"/>
        <v>191</v>
      </c>
      <c r="AB155" s="5">
        <v>0</v>
      </c>
      <c r="AC155" s="5"/>
      <c r="AD155" s="5">
        <f t="shared" si="21"/>
        <v>0</v>
      </c>
      <c r="AE155" t="s">
        <v>889</v>
      </c>
      <c r="AF155" t="s">
        <v>233</v>
      </c>
      <c r="AG155" t="s">
        <v>233</v>
      </c>
      <c r="AK155" s="5"/>
      <c r="AO155" s="5"/>
      <c r="AP155" s="18">
        <v>31200000</v>
      </c>
      <c r="AQ155" s="14"/>
      <c r="AR155" s="14"/>
      <c r="AS155" s="14"/>
      <c r="AT155" s="14"/>
      <c r="AU155" s="13"/>
      <c r="AX155" s="5"/>
      <c r="AY155" s="5"/>
      <c r="AZ155" s="5">
        <v>139000</v>
      </c>
      <c r="BA155" s="5"/>
      <c r="BB155" t="s">
        <v>300</v>
      </c>
      <c r="BF155" t="s">
        <v>234</v>
      </c>
      <c r="BH155" s="5">
        <v>228000</v>
      </c>
    </row>
    <row r="156" spans="1:60" x14ac:dyDescent="0.2">
      <c r="A156" s="12">
        <v>44014</v>
      </c>
      <c r="B156" s="22" t="s">
        <v>548</v>
      </c>
      <c r="C156" t="s">
        <v>884</v>
      </c>
      <c r="D156" t="s">
        <v>427</v>
      </c>
      <c r="E156" t="s">
        <v>549</v>
      </c>
      <c r="F156" s="4">
        <v>1314</v>
      </c>
      <c r="G156" t="s">
        <v>1069</v>
      </c>
      <c r="I156" t="s">
        <v>392</v>
      </c>
      <c r="J156" t="s">
        <v>550</v>
      </c>
      <c r="P156" s="4">
        <v>1314</v>
      </c>
      <c r="Q156" s="4"/>
      <c r="R156" s="4"/>
      <c r="S156" s="4">
        <v>1314</v>
      </c>
      <c r="T156" s="4"/>
      <c r="U156" s="4">
        <v>0</v>
      </c>
      <c r="V156" s="4"/>
      <c r="W156" s="4"/>
      <c r="X156" s="4">
        <f t="shared" si="20"/>
        <v>0</v>
      </c>
      <c r="Y156" s="4">
        <f t="shared" si="17"/>
        <v>262.8</v>
      </c>
      <c r="Z156" s="4">
        <v>0</v>
      </c>
      <c r="AA156" s="4">
        <f t="shared" si="18"/>
        <v>1314</v>
      </c>
      <c r="AB156" s="5"/>
      <c r="AC156" s="5"/>
      <c r="AD156" s="5">
        <f t="shared" si="21"/>
        <v>0</v>
      </c>
      <c r="AF156" t="s">
        <v>233</v>
      </c>
      <c r="AG156" t="s">
        <v>233</v>
      </c>
      <c r="AK156" s="5"/>
      <c r="AO156" s="5"/>
      <c r="AP156" s="18"/>
      <c r="AQ156" s="14"/>
      <c r="AR156" s="14"/>
      <c r="AS156" s="14"/>
      <c r="AT156" s="14"/>
      <c r="AU156" s="13"/>
      <c r="AX156" s="5"/>
      <c r="AY156" s="5"/>
      <c r="AZ156" s="5"/>
      <c r="BA156" s="5"/>
      <c r="BF156" t="s">
        <v>233</v>
      </c>
      <c r="BH156" s="5"/>
    </row>
    <row r="157" spans="1:60" x14ac:dyDescent="0.2">
      <c r="A157" s="12"/>
      <c r="B157" s="22"/>
      <c r="F157" s="20">
        <f>SUM(F2:F156)</f>
        <v>45069</v>
      </c>
      <c r="G157" s="20"/>
      <c r="H157" s="20"/>
      <c r="I157" s="20"/>
      <c r="J157" s="20"/>
      <c r="K157" s="20"/>
      <c r="L157" s="20"/>
      <c r="M157" s="20"/>
      <c r="N157" s="20"/>
      <c r="O157" s="20"/>
      <c r="P157" s="20">
        <f>SUM(P2:P156)</f>
        <v>45069</v>
      </c>
      <c r="Q157" s="20">
        <f t="shared" ref="Q157:AD157" si="22">SUM(Q2:Q156)</f>
        <v>4402</v>
      </c>
      <c r="R157" s="20">
        <f t="shared" si="22"/>
        <v>13030</v>
      </c>
      <c r="S157" s="20">
        <f t="shared" si="22"/>
        <v>42999</v>
      </c>
      <c r="T157" s="20">
        <f t="shared" si="22"/>
        <v>107</v>
      </c>
      <c r="U157" s="20">
        <f t="shared" si="22"/>
        <v>56</v>
      </c>
      <c r="V157" s="20">
        <f t="shared" si="22"/>
        <v>199</v>
      </c>
      <c r="W157" s="20">
        <f t="shared" si="22"/>
        <v>109</v>
      </c>
      <c r="X157" s="20">
        <f t="shared" si="22"/>
        <v>471</v>
      </c>
      <c r="Y157" s="20">
        <f t="shared" si="22"/>
        <v>9013.8000000000047</v>
      </c>
      <c r="Z157" s="20">
        <f t="shared" si="22"/>
        <v>387</v>
      </c>
      <c r="AA157" s="20">
        <f t="shared" si="22"/>
        <v>43857</v>
      </c>
      <c r="AB157" s="21">
        <f t="shared" si="22"/>
        <v>15414506</v>
      </c>
      <c r="AC157" s="21">
        <f t="shared" si="22"/>
        <v>20920397</v>
      </c>
      <c r="AD157" s="21">
        <f t="shared" si="22"/>
        <v>36334903</v>
      </c>
      <c r="AE157" s="20"/>
      <c r="AF157" s="20"/>
      <c r="AG157" s="20"/>
      <c r="AH157" s="20"/>
      <c r="AI157" s="20"/>
      <c r="AJ157" s="20"/>
      <c r="AK157" s="21">
        <f>SUM(AK3:AK156)</f>
        <v>433774000</v>
      </c>
      <c r="AL157" s="20"/>
      <c r="AM157" s="20"/>
      <c r="AN157" s="20"/>
      <c r="AO157" s="21">
        <f t="shared" ref="AO157:AT157" si="23">SUM(AO3:AO156)</f>
        <v>8511719230</v>
      </c>
      <c r="AP157" s="21">
        <f t="shared" si="23"/>
        <v>5619738080</v>
      </c>
      <c r="AQ157" s="21">
        <f t="shared" si="23"/>
        <v>217576670</v>
      </c>
      <c r="AR157" s="21">
        <f t="shared" si="23"/>
        <v>4425714.2857142854</v>
      </c>
      <c r="AS157" s="21">
        <f t="shared" si="23"/>
        <v>52110000</v>
      </c>
      <c r="AT157" s="21">
        <f t="shared" si="23"/>
        <v>50120000</v>
      </c>
      <c r="AU157" s="26">
        <f t="shared" ref="AU157:BA157" si="24">AVERAGE(AU3:AU156)</f>
        <v>0.17272925714395274</v>
      </c>
      <c r="AV157" s="26">
        <f t="shared" si="24"/>
        <v>0.15042656597774243</v>
      </c>
      <c r="AW157" s="25">
        <f t="shared" si="24"/>
        <v>1.0854545454545457</v>
      </c>
      <c r="AX157" s="21">
        <f t="shared" si="24"/>
        <v>6796796.1279264484</v>
      </c>
      <c r="AY157" s="21">
        <f t="shared" si="24"/>
        <v>5428374.9091776051</v>
      </c>
      <c r="AZ157" s="21">
        <f t="shared" si="24"/>
        <v>187013.81818181818</v>
      </c>
      <c r="BA157" s="21">
        <f t="shared" si="24"/>
        <v>273616.875</v>
      </c>
      <c r="BH157" s="21">
        <f>SUM(BH3:BH156)</f>
        <v>27616800</v>
      </c>
    </row>
    <row r="158" spans="1:60" x14ac:dyDescent="0.2">
      <c r="A158" s="12"/>
      <c r="B158" s="22"/>
      <c r="F158" s="20"/>
      <c r="G158" s="20"/>
      <c r="H158" s="20"/>
      <c r="I158" s="20"/>
      <c r="J158" s="20"/>
      <c r="K158" s="20"/>
      <c r="L158" s="20"/>
      <c r="M158" s="20"/>
      <c r="N158" s="20"/>
      <c r="O158" s="20"/>
      <c r="P158" s="20"/>
      <c r="Q158" s="20"/>
      <c r="R158" s="20"/>
      <c r="S158" s="20"/>
      <c r="T158" s="20"/>
      <c r="U158" s="20"/>
      <c r="V158" s="20"/>
      <c r="W158" s="20"/>
      <c r="X158" s="20"/>
      <c r="Y158" s="20"/>
      <c r="Z158" s="20"/>
      <c r="AA158" s="20"/>
      <c r="AB158" s="21"/>
      <c r="AC158" s="21"/>
      <c r="AD158" s="21"/>
      <c r="AE158" s="20"/>
      <c r="AF158" s="20"/>
      <c r="AG158" s="20"/>
      <c r="AH158" s="20"/>
      <c r="AI158" s="20"/>
      <c r="AJ158" s="20"/>
      <c r="AK158" s="21"/>
      <c r="AL158" s="20"/>
      <c r="AM158" s="20"/>
      <c r="AN158" s="20"/>
      <c r="AO158" s="21"/>
      <c r="AP158" s="21"/>
      <c r="AQ158" s="21"/>
      <c r="AR158" s="21"/>
      <c r="AS158" s="21"/>
      <c r="AT158" s="21"/>
      <c r="AU158" s="20"/>
      <c r="AV158" s="20"/>
      <c r="AW158" s="20"/>
      <c r="AX158" s="21"/>
      <c r="AY158" s="21"/>
    </row>
    <row r="159" spans="1:60" x14ac:dyDescent="0.2">
      <c r="A159" s="22"/>
      <c r="B159" s="22"/>
      <c r="D159" s="20"/>
      <c r="E159" s="20"/>
      <c r="F159" s="4"/>
      <c r="G159" s="33"/>
      <c r="I159" s="4"/>
      <c r="AO159" s="5"/>
      <c r="AU159" s="13"/>
    </row>
    <row r="160" spans="1:60" x14ac:dyDescent="0.2">
      <c r="A160" s="12"/>
      <c r="B160" s="12"/>
      <c r="C160" s="22"/>
      <c r="D160" s="20"/>
      <c r="E160" s="20"/>
      <c r="F160" s="4"/>
      <c r="G160" s="33"/>
      <c r="I160" s="4"/>
      <c r="AG160" s="4"/>
      <c r="AH160" s="4"/>
      <c r="AU160" s="13"/>
    </row>
    <row r="161" spans="1:61" s="35" customFormat="1" x14ac:dyDescent="0.2">
      <c r="A161" s="22"/>
      <c r="B161" s="22"/>
      <c r="C161"/>
      <c r="D161" s="20"/>
      <c r="E161" s="20"/>
      <c r="F161" s="4"/>
      <c r="G161" s="33"/>
      <c r="H161"/>
      <c r="I161" s="4"/>
      <c r="J161"/>
      <c r="K161"/>
      <c r="L161"/>
      <c r="M161"/>
      <c r="N161"/>
      <c r="O161"/>
      <c r="P161"/>
      <c r="Q161"/>
      <c r="R161"/>
      <c r="S161"/>
      <c r="T161"/>
      <c r="U161"/>
      <c r="V161"/>
      <c r="W161"/>
      <c r="X161"/>
      <c r="Y161"/>
      <c r="Z161"/>
      <c r="AA161"/>
      <c r="AB161"/>
      <c r="AC161"/>
      <c r="AD161"/>
      <c r="AE161"/>
      <c r="AF161"/>
      <c r="AG161" s="4"/>
      <c r="AH161" s="4"/>
      <c r="AI161"/>
      <c r="AJ161"/>
      <c r="AK161"/>
      <c r="AL161"/>
      <c r="AM161"/>
      <c r="AN161"/>
      <c r="AO161"/>
      <c r="AP161"/>
      <c r="AQ161"/>
      <c r="AR161"/>
      <c r="AS161"/>
      <c r="AT161"/>
      <c r="AU161"/>
      <c r="AV161"/>
      <c r="AW161"/>
      <c r="AX161"/>
      <c r="AY161"/>
      <c r="AZ161"/>
      <c r="BA161"/>
      <c r="BB161"/>
      <c r="BC161"/>
      <c r="BD161"/>
      <c r="BE161"/>
      <c r="BF161"/>
      <c r="BG161"/>
      <c r="BH161"/>
      <c r="BI161"/>
    </row>
    <row r="162" spans="1:61" s="35" customFormat="1" x14ac:dyDescent="0.2">
      <c r="A162" s="22"/>
      <c r="B162" s="22"/>
      <c r="C162"/>
      <c r="D162" s="20"/>
      <c r="E162" s="20"/>
      <c r="F162" s="4"/>
      <c r="G162" s="33"/>
      <c r="H162"/>
      <c r="I162" s="4"/>
      <c r="J162"/>
      <c r="K162"/>
      <c r="L162"/>
      <c r="M162"/>
      <c r="N162"/>
      <c r="O162"/>
      <c r="P162"/>
      <c r="Q162"/>
      <c r="R162"/>
      <c r="S162"/>
      <c r="T162"/>
      <c r="U162"/>
      <c r="V162"/>
      <c r="W162"/>
      <c r="X162"/>
      <c r="Y162"/>
      <c r="Z162"/>
      <c r="AA162"/>
      <c r="AB162"/>
      <c r="AC162"/>
      <c r="AD162"/>
      <c r="AE162"/>
      <c r="AF162"/>
      <c r="AG162" s="4"/>
      <c r="AH162" s="4"/>
      <c r="AI162"/>
      <c r="AJ162"/>
      <c r="AK162"/>
      <c r="AL162"/>
      <c r="AM162"/>
      <c r="AN162"/>
      <c r="AO162"/>
      <c r="AP162"/>
      <c r="AQ162"/>
      <c r="AR162"/>
      <c r="AS162"/>
      <c r="AT162"/>
      <c r="AU162"/>
      <c r="AV162"/>
      <c r="AW162"/>
      <c r="AX162"/>
      <c r="AY162"/>
      <c r="AZ162"/>
      <c r="BA162"/>
      <c r="BB162"/>
      <c r="BC162"/>
      <c r="BD162"/>
      <c r="BE162"/>
      <c r="BF162"/>
      <c r="BG162"/>
      <c r="BH162"/>
      <c r="BI162"/>
    </row>
    <row r="163" spans="1:61" x14ac:dyDescent="0.2">
      <c r="A163" s="22"/>
      <c r="B163" s="22"/>
      <c r="D163" s="20"/>
      <c r="E163" s="20"/>
      <c r="F163" s="4"/>
      <c r="G163" s="33"/>
      <c r="I163" s="4"/>
      <c r="AH163" s="4"/>
    </row>
    <row r="164" spans="1:61" x14ac:dyDescent="0.2">
      <c r="A164" s="22"/>
      <c r="B164" s="22"/>
      <c r="D164" s="32"/>
      <c r="E164" s="20"/>
      <c r="F164" s="4"/>
      <c r="G164" s="33"/>
      <c r="AH164" s="4"/>
    </row>
    <row r="165" spans="1:61" x14ac:dyDescent="0.2">
      <c r="D165" s="32"/>
      <c r="E165" s="20"/>
      <c r="F165" s="34"/>
    </row>
    <row r="166" spans="1:61" x14ac:dyDescent="0.2">
      <c r="F166" s="4"/>
    </row>
    <row r="167" spans="1:61" x14ac:dyDescent="0.2">
      <c r="E167" s="20"/>
      <c r="F167" s="4"/>
      <c r="G167" s="33"/>
      <c r="AO167" s="5"/>
    </row>
    <row r="168" spans="1:61" x14ac:dyDescent="0.2">
      <c r="E168" s="20"/>
      <c r="F168" s="4"/>
      <c r="G168" s="33"/>
      <c r="AO168" s="5"/>
    </row>
    <row r="169" spans="1:61" x14ac:dyDescent="0.2">
      <c r="E169" s="20"/>
      <c r="F169" s="4"/>
      <c r="G169" s="33"/>
      <c r="AO169" s="5"/>
    </row>
    <row r="170" spans="1:61" x14ac:dyDescent="0.2">
      <c r="E170" s="20"/>
      <c r="F170" s="4"/>
      <c r="G170" s="33"/>
      <c r="AO170" s="5"/>
    </row>
    <row r="171" spans="1:61" x14ac:dyDescent="0.2">
      <c r="F171" s="4"/>
      <c r="AO171" s="5"/>
    </row>
    <row r="172" spans="1:61" x14ac:dyDescent="0.2">
      <c r="AF172" s="4"/>
      <c r="AG172" s="4"/>
    </row>
    <row r="173" spans="1:61" x14ac:dyDescent="0.2">
      <c r="F173" s="4"/>
      <c r="AF173" s="4"/>
      <c r="AG173" s="4"/>
    </row>
    <row r="175" spans="1:61" s="41" customFormat="1" x14ac:dyDescent="0.2">
      <c r="A175" s="40"/>
      <c r="F175" s="42"/>
      <c r="P175" s="42"/>
      <c r="Q175" s="42"/>
      <c r="R175" s="42"/>
      <c r="S175" s="42"/>
      <c r="T175" s="42"/>
      <c r="U175" s="42"/>
      <c r="V175" s="42"/>
      <c r="W175" s="42"/>
      <c r="X175" s="42"/>
      <c r="Y175" s="42"/>
      <c r="Z175" s="42"/>
      <c r="AA175" s="42"/>
      <c r="AB175" s="43"/>
      <c r="AC175" s="43"/>
      <c r="AD175" s="43"/>
      <c r="AK175" s="43"/>
      <c r="AO175" s="43"/>
      <c r="AP175" s="43"/>
      <c r="AQ175" s="44"/>
      <c r="AR175" s="44"/>
      <c r="AS175" s="44"/>
      <c r="AT175" s="44"/>
      <c r="AU175" s="45"/>
      <c r="AV175" s="45"/>
      <c r="AW175" s="46"/>
      <c r="AX175" s="43"/>
      <c r="AY175" s="43"/>
      <c r="AZ175" s="43"/>
      <c r="BA175" s="43"/>
      <c r="BH175" s="43"/>
    </row>
    <row r="177" spans="5:7" x14ac:dyDescent="0.2">
      <c r="E177" s="20"/>
      <c r="F177" s="4"/>
      <c r="G177" s="33"/>
    </row>
    <row r="178" spans="5:7" x14ac:dyDescent="0.2">
      <c r="E178" s="20"/>
      <c r="F178" s="4"/>
      <c r="G178" s="33"/>
    </row>
    <row r="179" spans="5:7" x14ac:dyDescent="0.2">
      <c r="E179" s="20"/>
      <c r="F179" s="4"/>
      <c r="G179" s="33"/>
    </row>
    <row r="180" spans="5:7" x14ac:dyDescent="0.2">
      <c r="E180" s="20"/>
      <c r="F180" s="4"/>
      <c r="G180" s="33"/>
    </row>
    <row r="181" spans="5:7" x14ac:dyDescent="0.2">
      <c r="E181" s="20"/>
      <c r="F181" s="4"/>
      <c r="G181" s="33"/>
    </row>
    <row r="182" spans="5:7" x14ac:dyDescent="0.2">
      <c r="E182" s="20"/>
      <c r="F182" s="4"/>
      <c r="G182" s="33"/>
    </row>
    <row r="185" spans="5:7" x14ac:dyDescent="0.2">
      <c r="E185" s="24"/>
      <c r="F185" s="24"/>
    </row>
    <row r="186" spans="5:7" x14ac:dyDescent="0.2">
      <c r="F186" s="4"/>
    </row>
    <row r="187" spans="5:7" x14ac:dyDescent="0.2">
      <c r="F187" s="4"/>
    </row>
    <row r="188" spans="5:7" x14ac:dyDescent="0.2">
      <c r="F188" s="4"/>
    </row>
    <row r="189" spans="5:7" x14ac:dyDescent="0.2">
      <c r="F189" s="4"/>
    </row>
    <row r="190" spans="5:7" x14ac:dyDescent="0.2">
      <c r="F190" s="4"/>
    </row>
    <row r="191" spans="5:7" x14ac:dyDescent="0.2">
      <c r="F191" s="4"/>
    </row>
    <row r="192" spans="5:7" x14ac:dyDescent="0.2">
      <c r="F192" s="4"/>
    </row>
    <row r="193" spans="2:13" x14ac:dyDescent="0.2">
      <c r="F193" s="4"/>
    </row>
    <row r="194" spans="2:13" x14ac:dyDescent="0.2">
      <c r="F194" s="4"/>
    </row>
    <row r="195" spans="2:13" x14ac:dyDescent="0.2">
      <c r="F195" s="4"/>
    </row>
    <row r="197" spans="2:13" x14ac:dyDescent="0.2">
      <c r="E197" s="4"/>
      <c r="F197" s="4"/>
      <c r="G197" s="4"/>
      <c r="H197" s="4"/>
      <c r="I197" s="4"/>
      <c r="J197" s="4"/>
      <c r="K197" s="4"/>
      <c r="L197" s="4"/>
      <c r="M197" s="4"/>
    </row>
    <row r="198" spans="2:13" x14ac:dyDescent="0.2">
      <c r="B198" s="24"/>
      <c r="C198" s="24"/>
      <c r="H198" s="24"/>
      <c r="I198" s="24"/>
    </row>
    <row r="219" spans="8:9" x14ac:dyDescent="0.2">
      <c r="H219" s="24"/>
      <c r="I219" s="24"/>
    </row>
    <row r="235" spans="2:10" x14ac:dyDescent="0.2">
      <c r="B235" s="24"/>
      <c r="H235" s="24"/>
      <c r="I235" s="24"/>
      <c r="J235" s="24"/>
    </row>
    <row r="236" spans="2:10" x14ac:dyDescent="0.2">
      <c r="B236" s="37"/>
      <c r="C236" s="37"/>
      <c r="D236" s="24"/>
      <c r="H236" s="24"/>
      <c r="I236" s="24"/>
      <c r="J236" s="24"/>
    </row>
    <row r="237" spans="2:10" x14ac:dyDescent="0.2">
      <c r="D237" s="4"/>
    </row>
    <row r="238" spans="2:10" x14ac:dyDescent="0.2">
      <c r="D238" s="4"/>
    </row>
    <row r="239" spans="2:10" x14ac:dyDescent="0.2">
      <c r="D239" s="4"/>
    </row>
    <row r="240" spans="2:10" x14ac:dyDescent="0.2">
      <c r="D240" s="4"/>
    </row>
    <row r="241" spans="4:10" x14ac:dyDescent="0.2">
      <c r="D241" s="4"/>
    </row>
    <row r="242" spans="4:10" x14ac:dyDescent="0.2">
      <c r="D242" s="4"/>
    </row>
    <row r="243" spans="4:10" x14ac:dyDescent="0.2">
      <c r="D243" s="4"/>
    </row>
    <row r="244" spans="4:10" x14ac:dyDescent="0.2">
      <c r="D244" s="4"/>
    </row>
    <row r="245" spans="4:10" x14ac:dyDescent="0.2">
      <c r="D245" s="4"/>
    </row>
    <row r="246" spans="4:10" x14ac:dyDescent="0.2">
      <c r="D246" s="4"/>
    </row>
    <row r="247" spans="4:10" x14ac:dyDescent="0.2">
      <c r="D247" s="4"/>
    </row>
    <row r="248" spans="4:10" x14ac:dyDescent="0.2">
      <c r="D248" s="4"/>
    </row>
    <row r="249" spans="4:10" x14ac:dyDescent="0.2">
      <c r="D249" s="4"/>
    </row>
    <row r="250" spans="4:10" x14ac:dyDescent="0.2">
      <c r="D250" s="4"/>
    </row>
    <row r="251" spans="4:10" x14ac:dyDescent="0.2">
      <c r="D251" s="29"/>
    </row>
    <row r="252" spans="4:10" x14ac:dyDescent="0.2">
      <c r="D252" s="4"/>
    </row>
    <row r="253" spans="4:10" x14ac:dyDescent="0.2">
      <c r="D253" s="4"/>
      <c r="J253" s="4"/>
    </row>
    <row r="254" spans="4:10" x14ac:dyDescent="0.2">
      <c r="D254" s="4"/>
    </row>
    <row r="255" spans="4:10" x14ac:dyDescent="0.2">
      <c r="D255" s="4"/>
    </row>
    <row r="256" spans="4:10" x14ac:dyDescent="0.2">
      <c r="D256" s="4"/>
    </row>
    <row r="257" spans="4:4" x14ac:dyDescent="0.2">
      <c r="D257" s="4"/>
    </row>
    <row r="258" spans="4:4" x14ac:dyDescent="0.2">
      <c r="D258" s="4"/>
    </row>
    <row r="259" spans="4:4" x14ac:dyDescent="0.2">
      <c r="D259" s="4"/>
    </row>
    <row r="260" spans="4:4" x14ac:dyDescent="0.2">
      <c r="D260" s="4"/>
    </row>
    <row r="261" spans="4:4" x14ac:dyDescent="0.2">
      <c r="D261" s="4"/>
    </row>
    <row r="262" spans="4:4" x14ac:dyDescent="0.2">
      <c r="D262" s="4"/>
    </row>
    <row r="263" spans="4:4" x14ac:dyDescent="0.2">
      <c r="D263" s="4"/>
    </row>
    <row r="264" spans="4:4" x14ac:dyDescent="0.2">
      <c r="D264" s="4"/>
    </row>
    <row r="265" spans="4:4" x14ac:dyDescent="0.2">
      <c r="D265" s="4"/>
    </row>
    <row r="266" spans="4:4" x14ac:dyDescent="0.2">
      <c r="D266" s="4"/>
    </row>
    <row r="267" spans="4:4" x14ac:dyDescent="0.2">
      <c r="D267" s="4"/>
    </row>
    <row r="268" spans="4:4" x14ac:dyDescent="0.2">
      <c r="D268" s="4"/>
    </row>
    <row r="269" spans="4:4" x14ac:dyDescent="0.2">
      <c r="D269" s="4"/>
    </row>
    <row r="270" spans="4:4" x14ac:dyDescent="0.2">
      <c r="D270" s="4"/>
    </row>
    <row r="271" spans="4:4" x14ac:dyDescent="0.2">
      <c r="D271" s="4"/>
    </row>
    <row r="272" spans="4:4" x14ac:dyDescent="0.2">
      <c r="D272" s="4"/>
    </row>
    <row r="273" spans="3:5" x14ac:dyDescent="0.2">
      <c r="D273" s="4"/>
    </row>
    <row r="274" spans="3:5" x14ac:dyDescent="0.2">
      <c r="D274" s="4"/>
    </row>
    <row r="275" spans="3:5" x14ac:dyDescent="0.2">
      <c r="D275" s="4"/>
    </row>
    <row r="276" spans="3:5" x14ac:dyDescent="0.2">
      <c r="D276" s="4"/>
    </row>
    <row r="277" spans="3:5" x14ac:dyDescent="0.2">
      <c r="D277" s="4"/>
    </row>
    <row r="278" spans="3:5" x14ac:dyDescent="0.2">
      <c r="D278" s="4"/>
    </row>
    <row r="279" spans="3:5" x14ac:dyDescent="0.2">
      <c r="D279" s="4"/>
    </row>
    <row r="280" spans="3:5" x14ac:dyDescent="0.2">
      <c r="D280" s="4"/>
    </row>
    <row r="281" spans="3:5" x14ac:dyDescent="0.2">
      <c r="D281" s="4"/>
    </row>
    <row r="283" spans="3:5" x14ac:dyDescent="0.2">
      <c r="C283" s="38"/>
      <c r="D283" s="38"/>
      <c r="E283" s="38"/>
    </row>
    <row r="284" spans="3:5" x14ac:dyDescent="0.2">
      <c r="C284" s="39"/>
      <c r="D284" s="39"/>
      <c r="E284" s="39"/>
    </row>
    <row r="285" spans="3:5" x14ac:dyDescent="0.2">
      <c r="C285" s="39"/>
      <c r="D285" s="39"/>
      <c r="E285" s="39"/>
    </row>
    <row r="286" spans="3:5" x14ac:dyDescent="0.2">
      <c r="C286" s="39"/>
      <c r="D286" s="39"/>
      <c r="E286" s="39"/>
    </row>
    <row r="287" spans="3:5" x14ac:dyDescent="0.2">
      <c r="C287" s="39"/>
      <c r="D287" s="39"/>
      <c r="E287" s="39"/>
    </row>
    <row r="288" spans="3:5" x14ac:dyDescent="0.2">
      <c r="C288" s="39"/>
      <c r="D288" s="39"/>
      <c r="E288" s="39"/>
    </row>
    <row r="289" spans="3:5" x14ac:dyDescent="0.2">
      <c r="C289" s="39"/>
      <c r="D289" s="39"/>
      <c r="E289" s="39"/>
    </row>
    <row r="290" spans="3:5" x14ac:dyDescent="0.2">
      <c r="C290" s="39"/>
      <c r="D290" s="39"/>
      <c r="E290" s="39"/>
    </row>
    <row r="291" spans="3:5" x14ac:dyDescent="0.2">
      <c r="C291" s="39"/>
      <c r="D291" s="39"/>
      <c r="E291" s="39"/>
    </row>
    <row r="292" spans="3:5" x14ac:dyDescent="0.2">
      <c r="C292" s="39"/>
      <c r="D292" s="39"/>
      <c r="E292" s="39"/>
    </row>
    <row r="293" spans="3:5" x14ac:dyDescent="0.2">
      <c r="C293" s="39"/>
      <c r="D293" s="39"/>
      <c r="E293" s="39"/>
    </row>
    <row r="294" spans="3:5" x14ac:dyDescent="0.2">
      <c r="C294" s="39"/>
      <c r="D294" s="39"/>
      <c r="E294" s="39"/>
    </row>
    <row r="295" spans="3:5" x14ac:dyDescent="0.2">
      <c r="C295" s="39"/>
      <c r="D295" s="39"/>
      <c r="E295" s="39"/>
    </row>
    <row r="296" spans="3:5" x14ac:dyDescent="0.2">
      <c r="C296" s="39"/>
      <c r="D296" s="39"/>
      <c r="E296" s="39"/>
    </row>
    <row r="297" spans="3:5" x14ac:dyDescent="0.2">
      <c r="C297" s="39"/>
      <c r="D297" s="39"/>
      <c r="E297" s="39"/>
    </row>
    <row r="298" spans="3:5" x14ac:dyDescent="0.2">
      <c r="C298" s="39"/>
      <c r="D298" s="39"/>
      <c r="E298" s="39"/>
    </row>
    <row r="299" spans="3:5" x14ac:dyDescent="0.2">
      <c r="C299" s="39"/>
      <c r="D299" s="39"/>
      <c r="E299" s="39"/>
    </row>
    <row r="300" spans="3:5" x14ac:dyDescent="0.2">
      <c r="C300" s="39"/>
      <c r="D300" s="39"/>
      <c r="E300" s="39"/>
    </row>
  </sheetData>
  <sortState ref="A2:BI156">
    <sortCondition ref="C2:C156"/>
  </sortState>
  <hyperlinks>
    <hyperlink ref="AE21" r:id="rId1" xr:uid="{00000000-0004-0000-0000-000000000000}"/>
    <hyperlink ref="BG13" r:id="rId2" xr:uid="{00000000-0004-0000-0000-00000200000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4B516-104B-431F-B416-AAADD6FDF41D}">
  <dimension ref="A1:K201"/>
  <sheetViews>
    <sheetView workbookViewId="0">
      <selection activeCell="D71" sqref="D71"/>
    </sheetView>
  </sheetViews>
  <sheetFormatPr baseColWidth="10" defaultColWidth="8.83203125" defaultRowHeight="15" x14ac:dyDescent="0.2"/>
  <cols>
    <col min="1" max="1" width="52.6640625" bestFit="1" customWidth="1"/>
    <col min="3" max="3" width="14.5" bestFit="1" customWidth="1"/>
    <col min="4" max="4" width="31.83203125" bestFit="1" customWidth="1"/>
    <col min="5" max="5" width="23" bestFit="1" customWidth="1"/>
    <col min="6" max="6" width="39.6640625" bestFit="1" customWidth="1"/>
    <col min="7" max="7" width="27.33203125" customWidth="1"/>
    <col min="8" max="8" width="20.1640625" customWidth="1"/>
    <col min="9" max="9" width="17.6640625" customWidth="1"/>
    <col min="10" max="10" width="99" bestFit="1" customWidth="1"/>
  </cols>
  <sheetData>
    <row r="1" spans="1:11" ht="67" x14ac:dyDescent="0.3">
      <c r="A1" s="1" t="s">
        <v>0</v>
      </c>
      <c r="B1" s="1" t="s">
        <v>985</v>
      </c>
      <c r="C1" s="1" t="s">
        <v>2</v>
      </c>
      <c r="D1" s="1" t="s">
        <v>1114</v>
      </c>
      <c r="E1" s="36" t="s">
        <v>1083</v>
      </c>
      <c r="F1" s="1" t="s">
        <v>1084</v>
      </c>
      <c r="G1" s="1" t="s">
        <v>301</v>
      </c>
      <c r="H1" s="2" t="s">
        <v>217</v>
      </c>
      <c r="I1" s="2" t="s">
        <v>229</v>
      </c>
      <c r="J1" s="2" t="s">
        <v>1115</v>
      </c>
      <c r="K1" s="3"/>
    </row>
    <row r="2" spans="1:11" x14ac:dyDescent="0.2">
      <c r="A2" t="s">
        <v>616</v>
      </c>
      <c r="B2" s="4">
        <v>124</v>
      </c>
      <c r="C2" t="s">
        <v>6</v>
      </c>
      <c r="D2" t="s">
        <v>313</v>
      </c>
      <c r="E2" t="s">
        <v>1085</v>
      </c>
      <c r="F2" t="s">
        <v>1104</v>
      </c>
      <c r="H2" t="s">
        <v>246</v>
      </c>
      <c r="I2" t="s">
        <v>247</v>
      </c>
      <c r="J2" t="s">
        <v>248</v>
      </c>
    </row>
    <row r="3" spans="1:11" x14ac:dyDescent="0.2">
      <c r="A3" t="s">
        <v>83</v>
      </c>
      <c r="B3" s="4">
        <v>68</v>
      </c>
      <c r="C3" t="s">
        <v>6</v>
      </c>
      <c r="D3" t="s">
        <v>313</v>
      </c>
      <c r="E3" t="s">
        <v>1085</v>
      </c>
      <c r="F3" t="s">
        <v>1104</v>
      </c>
      <c r="H3" t="s">
        <v>246</v>
      </c>
      <c r="I3" t="s">
        <v>247</v>
      </c>
      <c r="J3" t="s">
        <v>248</v>
      </c>
    </row>
    <row r="4" spans="1:11" x14ac:dyDescent="0.2">
      <c r="A4" t="s">
        <v>786</v>
      </c>
      <c r="B4" s="4">
        <v>169</v>
      </c>
      <c r="C4" t="s">
        <v>6</v>
      </c>
      <c r="D4" t="s">
        <v>313</v>
      </c>
      <c r="E4" t="s">
        <v>1085</v>
      </c>
      <c r="F4" t="s">
        <v>1104</v>
      </c>
      <c r="H4" t="s">
        <v>246</v>
      </c>
      <c r="I4" t="s">
        <v>247</v>
      </c>
      <c r="J4" t="s">
        <v>248</v>
      </c>
    </row>
    <row r="5" spans="1:11" x14ac:dyDescent="0.2">
      <c r="A5" s="8" t="s">
        <v>76</v>
      </c>
      <c r="B5" s="4">
        <v>213</v>
      </c>
      <c r="C5" s="8" t="s">
        <v>381</v>
      </c>
      <c r="D5" t="s">
        <v>313</v>
      </c>
      <c r="E5" t="s">
        <v>1085</v>
      </c>
      <c r="F5" t="s">
        <v>1104</v>
      </c>
      <c r="G5" t="s">
        <v>699</v>
      </c>
      <c r="H5" t="s">
        <v>246</v>
      </c>
      <c r="I5" t="s">
        <v>247</v>
      </c>
      <c r="J5" t="s">
        <v>248</v>
      </c>
    </row>
    <row r="6" spans="1:11" x14ac:dyDescent="0.2">
      <c r="A6" t="s">
        <v>98</v>
      </c>
      <c r="B6" s="4">
        <v>158</v>
      </c>
      <c r="C6" t="s">
        <v>381</v>
      </c>
      <c r="D6" t="s">
        <v>313</v>
      </c>
      <c r="E6" t="s">
        <v>1085</v>
      </c>
      <c r="F6" t="s">
        <v>1104</v>
      </c>
      <c r="G6" t="s">
        <v>140</v>
      </c>
      <c r="H6" t="s">
        <v>246</v>
      </c>
      <c r="I6" t="s">
        <v>247</v>
      </c>
      <c r="J6" t="s">
        <v>248</v>
      </c>
    </row>
    <row r="7" spans="1:11" x14ac:dyDescent="0.2">
      <c r="A7" s="8" t="s">
        <v>784</v>
      </c>
      <c r="B7" s="4">
        <v>199</v>
      </c>
      <c r="C7" s="8" t="s">
        <v>381</v>
      </c>
      <c r="D7" t="s">
        <v>313</v>
      </c>
      <c r="E7" t="s">
        <v>1085</v>
      </c>
      <c r="F7" t="s">
        <v>1104</v>
      </c>
      <c r="G7" t="s">
        <v>140</v>
      </c>
      <c r="H7" t="s">
        <v>246</v>
      </c>
      <c r="I7" t="s">
        <v>247</v>
      </c>
      <c r="J7" t="s">
        <v>248</v>
      </c>
    </row>
    <row r="8" spans="1:11" x14ac:dyDescent="0.2">
      <c r="A8" t="s">
        <v>115</v>
      </c>
      <c r="B8" s="4">
        <v>201</v>
      </c>
      <c r="C8" t="s">
        <v>381</v>
      </c>
      <c r="D8" t="s">
        <v>313</v>
      </c>
      <c r="E8" t="s">
        <v>1085</v>
      </c>
      <c r="F8" t="s">
        <v>1104</v>
      </c>
      <c r="G8" t="s">
        <v>848</v>
      </c>
      <c r="H8" t="s">
        <v>246</v>
      </c>
      <c r="I8" t="s">
        <v>247</v>
      </c>
      <c r="J8" t="s">
        <v>248</v>
      </c>
    </row>
    <row r="9" spans="1:11" x14ac:dyDescent="0.2">
      <c r="A9" t="s">
        <v>592</v>
      </c>
      <c r="B9" s="4">
        <v>302</v>
      </c>
      <c r="C9" t="s">
        <v>381</v>
      </c>
      <c r="D9" t="s">
        <v>313</v>
      </c>
      <c r="E9" t="s">
        <v>1085</v>
      </c>
      <c r="F9" t="s">
        <v>1133</v>
      </c>
      <c r="G9" t="s">
        <v>140</v>
      </c>
      <c r="H9" t="s">
        <v>246</v>
      </c>
      <c r="I9" t="s">
        <v>247</v>
      </c>
      <c r="J9" t="s">
        <v>248</v>
      </c>
    </row>
    <row r="10" spans="1:11" x14ac:dyDescent="0.2">
      <c r="A10" t="s">
        <v>184</v>
      </c>
      <c r="B10" s="4">
        <v>488</v>
      </c>
      <c r="C10" t="s">
        <v>381</v>
      </c>
      <c r="D10" t="s">
        <v>1093</v>
      </c>
      <c r="E10" t="s">
        <v>1116</v>
      </c>
      <c r="F10" t="s">
        <v>1104</v>
      </c>
      <c r="G10" t="s">
        <v>1137</v>
      </c>
      <c r="H10" t="s">
        <v>367</v>
      </c>
      <c r="I10" t="s">
        <v>250</v>
      </c>
      <c r="J10" t="s">
        <v>225</v>
      </c>
    </row>
    <row r="11" spans="1:11" x14ac:dyDescent="0.2">
      <c r="A11" t="s">
        <v>817</v>
      </c>
      <c r="B11" s="4">
        <v>274</v>
      </c>
      <c r="C11" t="s">
        <v>381</v>
      </c>
      <c r="D11" t="s">
        <v>1094</v>
      </c>
      <c r="E11" t="s">
        <v>1085</v>
      </c>
      <c r="F11" t="s">
        <v>1125</v>
      </c>
      <c r="G11" t="s">
        <v>904</v>
      </c>
      <c r="I11" t="s">
        <v>250</v>
      </c>
    </row>
    <row r="12" spans="1:11" x14ac:dyDescent="0.2">
      <c r="A12" t="s">
        <v>817</v>
      </c>
      <c r="B12" s="4">
        <v>274</v>
      </c>
      <c r="C12" t="s">
        <v>381</v>
      </c>
      <c r="D12" t="s">
        <v>1094</v>
      </c>
      <c r="E12" t="s">
        <v>1088</v>
      </c>
      <c r="F12" t="s">
        <v>1125</v>
      </c>
      <c r="G12" t="s">
        <v>904</v>
      </c>
    </row>
    <row r="13" spans="1:11" x14ac:dyDescent="0.2">
      <c r="A13" t="s">
        <v>172</v>
      </c>
      <c r="B13" s="4">
        <v>370</v>
      </c>
      <c r="C13" t="s">
        <v>381</v>
      </c>
      <c r="D13" t="s">
        <v>1108</v>
      </c>
      <c r="E13" t="s">
        <v>1087</v>
      </c>
      <c r="F13" t="s">
        <v>1125</v>
      </c>
      <c r="G13" t="s">
        <v>1095</v>
      </c>
      <c r="H13" t="s">
        <v>1108</v>
      </c>
      <c r="I13" t="s">
        <v>1109</v>
      </c>
      <c r="J13" t="s">
        <v>1126</v>
      </c>
    </row>
    <row r="14" spans="1:11" x14ac:dyDescent="0.2">
      <c r="A14" t="s">
        <v>818</v>
      </c>
      <c r="B14" s="4">
        <v>155</v>
      </c>
      <c r="C14" t="s">
        <v>381</v>
      </c>
      <c r="D14" t="s">
        <v>856</v>
      </c>
      <c r="E14" t="s">
        <v>1085</v>
      </c>
      <c r="F14" t="s">
        <v>1134</v>
      </c>
      <c r="G14" t="s">
        <v>820</v>
      </c>
      <c r="H14" t="s">
        <v>860</v>
      </c>
      <c r="I14" t="s">
        <v>861</v>
      </c>
      <c r="J14" t="s">
        <v>857</v>
      </c>
    </row>
    <row r="15" spans="1:11" x14ac:dyDescent="0.2">
      <c r="A15" t="s">
        <v>181</v>
      </c>
      <c r="B15" s="4">
        <v>361</v>
      </c>
      <c r="C15" t="s">
        <v>6</v>
      </c>
      <c r="D15" t="s">
        <v>1090</v>
      </c>
      <c r="E15" t="s">
        <v>1085</v>
      </c>
      <c r="F15" t="s">
        <v>1104</v>
      </c>
      <c r="G15" t="s">
        <v>340</v>
      </c>
      <c r="H15" t="s">
        <v>366</v>
      </c>
      <c r="I15" t="s">
        <v>365</v>
      </c>
    </row>
    <row r="16" spans="1:11" x14ac:dyDescent="0.2">
      <c r="A16" t="s">
        <v>28</v>
      </c>
      <c r="B16" s="4">
        <v>466</v>
      </c>
      <c r="C16" t="s">
        <v>381</v>
      </c>
      <c r="D16" t="s">
        <v>435</v>
      </c>
      <c r="E16" t="s">
        <v>1085</v>
      </c>
      <c r="F16" t="s">
        <v>1130</v>
      </c>
      <c r="I16" t="s">
        <v>1131</v>
      </c>
    </row>
    <row r="17" spans="1:10" x14ac:dyDescent="0.2">
      <c r="A17" t="s">
        <v>494</v>
      </c>
      <c r="B17" s="4">
        <v>478</v>
      </c>
      <c r="C17" t="s">
        <v>381</v>
      </c>
      <c r="D17" t="s">
        <v>901</v>
      </c>
      <c r="E17" t="s">
        <v>1085</v>
      </c>
      <c r="F17" t="s">
        <v>1125</v>
      </c>
      <c r="G17" t="s">
        <v>834</v>
      </c>
      <c r="H17" t="s">
        <v>249</v>
      </c>
      <c r="I17" t="s">
        <v>250</v>
      </c>
      <c r="J17" t="s">
        <v>237</v>
      </c>
    </row>
    <row r="18" spans="1:10" x14ac:dyDescent="0.2">
      <c r="A18" t="s">
        <v>157</v>
      </c>
      <c r="B18" s="4">
        <v>280</v>
      </c>
      <c r="C18" t="s">
        <v>381</v>
      </c>
      <c r="D18" t="s">
        <v>1046</v>
      </c>
      <c r="E18" t="s">
        <v>1088</v>
      </c>
      <c r="F18" t="s">
        <v>1138</v>
      </c>
      <c r="G18" t="s">
        <v>68</v>
      </c>
      <c r="H18" t="s">
        <v>1048</v>
      </c>
      <c r="I18" t="s">
        <v>250</v>
      </c>
      <c r="J18" t="s">
        <v>237</v>
      </c>
    </row>
    <row r="19" spans="1:10" x14ac:dyDescent="0.2">
      <c r="A19" t="s">
        <v>686</v>
      </c>
      <c r="B19" s="4">
        <v>64</v>
      </c>
      <c r="C19" t="s">
        <v>381</v>
      </c>
      <c r="D19" t="s">
        <v>664</v>
      </c>
      <c r="E19" t="s">
        <v>1085</v>
      </c>
      <c r="F19" t="s">
        <v>1141</v>
      </c>
      <c r="G19" t="s">
        <v>663</v>
      </c>
    </row>
    <row r="20" spans="1:10" x14ac:dyDescent="0.2">
      <c r="A20" t="s">
        <v>684</v>
      </c>
      <c r="B20" s="4">
        <v>64</v>
      </c>
      <c r="C20" t="s">
        <v>381</v>
      </c>
      <c r="D20" t="s">
        <v>664</v>
      </c>
      <c r="E20" t="s">
        <v>1085</v>
      </c>
      <c r="F20" t="s">
        <v>1141</v>
      </c>
      <c r="G20" t="s">
        <v>663</v>
      </c>
    </row>
    <row r="21" spans="1:10" x14ac:dyDescent="0.2">
      <c r="A21" t="s">
        <v>685</v>
      </c>
      <c r="B21" s="4">
        <v>64</v>
      </c>
      <c r="C21" t="s">
        <v>381</v>
      </c>
      <c r="D21" t="s">
        <v>664</v>
      </c>
      <c r="E21" t="s">
        <v>1085</v>
      </c>
      <c r="F21" t="s">
        <v>1141</v>
      </c>
      <c r="G21" t="s">
        <v>663</v>
      </c>
    </row>
    <row r="22" spans="1:10" x14ac:dyDescent="0.2">
      <c r="A22" t="s">
        <v>988</v>
      </c>
      <c r="B22" s="4">
        <v>144</v>
      </c>
      <c r="C22" t="s">
        <v>33</v>
      </c>
      <c r="D22" t="s">
        <v>989</v>
      </c>
      <c r="E22" t="s">
        <v>1091</v>
      </c>
      <c r="F22" t="s">
        <v>1125</v>
      </c>
      <c r="G22" t="s">
        <v>1144</v>
      </c>
    </row>
    <row r="23" spans="1:10" x14ac:dyDescent="0.2">
      <c r="A23" t="s">
        <v>915</v>
      </c>
      <c r="B23" s="4">
        <v>145</v>
      </c>
      <c r="C23" t="s">
        <v>381</v>
      </c>
      <c r="D23" t="s">
        <v>244</v>
      </c>
      <c r="E23" t="s">
        <v>1116</v>
      </c>
      <c r="F23" t="s">
        <v>1125</v>
      </c>
      <c r="G23" t="s">
        <v>306</v>
      </c>
      <c r="H23" t="s">
        <v>244</v>
      </c>
      <c r="I23" t="s">
        <v>245</v>
      </c>
      <c r="J23" t="s">
        <v>237</v>
      </c>
    </row>
    <row r="24" spans="1:10" x14ac:dyDescent="0.2">
      <c r="A24" t="s">
        <v>49</v>
      </c>
      <c r="B24" s="4">
        <v>995</v>
      </c>
      <c r="C24" t="s">
        <v>381</v>
      </c>
      <c r="D24" t="s">
        <v>1132</v>
      </c>
      <c r="E24" t="s">
        <v>1085</v>
      </c>
      <c r="F24" t="s">
        <v>1130</v>
      </c>
      <c r="I24" t="s">
        <v>1131</v>
      </c>
    </row>
    <row r="25" spans="1:10" x14ac:dyDescent="0.2">
      <c r="A25" t="s">
        <v>1076</v>
      </c>
      <c r="B25" s="4">
        <v>349</v>
      </c>
      <c r="C25" t="s">
        <v>381</v>
      </c>
      <c r="D25" t="s">
        <v>449</v>
      </c>
      <c r="E25" t="s">
        <v>1116</v>
      </c>
      <c r="F25" t="s">
        <v>1130</v>
      </c>
      <c r="G25" t="s">
        <v>5</v>
      </c>
      <c r="H25" t="s">
        <v>448</v>
      </c>
      <c r="I25" t="s">
        <v>250</v>
      </c>
      <c r="J25" t="s">
        <v>948</v>
      </c>
    </row>
    <row r="26" spans="1:10" x14ac:dyDescent="0.2">
      <c r="A26" t="s">
        <v>187</v>
      </c>
      <c r="B26" s="29">
        <v>80</v>
      </c>
      <c r="C26" t="s">
        <v>6</v>
      </c>
      <c r="D26" t="s">
        <v>32</v>
      </c>
      <c r="E26" t="s">
        <v>1116</v>
      </c>
      <c r="F26" t="s">
        <v>1104</v>
      </c>
      <c r="G26" t="s">
        <v>342</v>
      </c>
      <c r="H26" t="s">
        <v>368</v>
      </c>
      <c r="I26" t="s">
        <v>242</v>
      </c>
    </row>
    <row r="27" spans="1:10" x14ac:dyDescent="0.2">
      <c r="A27" t="s">
        <v>202</v>
      </c>
      <c r="B27" s="4">
        <v>634</v>
      </c>
      <c r="C27" t="s">
        <v>6</v>
      </c>
      <c r="D27" t="s">
        <v>32</v>
      </c>
      <c r="E27" t="s">
        <v>1116</v>
      </c>
      <c r="F27" t="s">
        <v>1104</v>
      </c>
      <c r="H27" t="s">
        <v>368</v>
      </c>
      <c r="I27" t="s">
        <v>242</v>
      </c>
    </row>
    <row r="28" spans="1:10" x14ac:dyDescent="0.2">
      <c r="A28" t="s">
        <v>1070</v>
      </c>
      <c r="B28" s="4">
        <v>756</v>
      </c>
      <c r="C28" t="s">
        <v>33</v>
      </c>
      <c r="D28" t="s">
        <v>32</v>
      </c>
      <c r="E28" t="s">
        <v>1116</v>
      </c>
      <c r="F28" t="s">
        <v>1104</v>
      </c>
      <c r="G28" t="s">
        <v>1143</v>
      </c>
      <c r="H28" t="s">
        <v>241</v>
      </c>
      <c r="I28" t="s">
        <v>242</v>
      </c>
      <c r="J28" t="s">
        <v>243</v>
      </c>
    </row>
    <row r="29" spans="1:10" x14ac:dyDescent="0.2">
      <c r="A29" t="s">
        <v>382</v>
      </c>
      <c r="B29" s="4">
        <v>301</v>
      </c>
      <c r="C29" t="s">
        <v>6</v>
      </c>
      <c r="D29" t="s">
        <v>1092</v>
      </c>
      <c r="E29" t="s">
        <v>1116</v>
      </c>
      <c r="F29" t="s">
        <v>1104</v>
      </c>
      <c r="G29" t="s">
        <v>5</v>
      </c>
      <c r="H29" t="s">
        <v>384</v>
      </c>
      <c r="I29" t="s">
        <v>242</v>
      </c>
      <c r="J29" t="s">
        <v>390</v>
      </c>
    </row>
    <row r="30" spans="1:10" x14ac:dyDescent="0.2">
      <c r="A30" t="s">
        <v>936</v>
      </c>
      <c r="B30" s="4">
        <v>571</v>
      </c>
      <c r="C30" t="s">
        <v>381</v>
      </c>
      <c r="D30" t="s">
        <v>1096</v>
      </c>
      <c r="E30" t="s">
        <v>1064</v>
      </c>
      <c r="F30" s="23" t="s">
        <v>225</v>
      </c>
      <c r="G30" t="s">
        <v>565</v>
      </c>
      <c r="H30" t="s">
        <v>564</v>
      </c>
      <c r="I30" t="s">
        <v>1127</v>
      </c>
    </row>
    <row r="31" spans="1:10" x14ac:dyDescent="0.2">
      <c r="A31" t="s">
        <v>937</v>
      </c>
      <c r="B31" s="4">
        <v>546</v>
      </c>
      <c r="C31" t="s">
        <v>381</v>
      </c>
      <c r="D31" t="s">
        <v>1096</v>
      </c>
      <c r="E31" t="s">
        <v>1064</v>
      </c>
      <c r="F31" t="s">
        <v>1128</v>
      </c>
      <c r="G31" s="23" t="s">
        <v>141</v>
      </c>
      <c r="H31" t="s">
        <v>1129</v>
      </c>
      <c r="I31" t="s">
        <v>564</v>
      </c>
    </row>
    <row r="32" spans="1:10" x14ac:dyDescent="0.2">
      <c r="A32" t="s">
        <v>78</v>
      </c>
      <c r="B32" s="4">
        <v>351</v>
      </c>
      <c r="C32" t="s">
        <v>6</v>
      </c>
      <c r="D32" t="s">
        <v>826</v>
      </c>
      <c r="E32" t="s">
        <v>1087</v>
      </c>
      <c r="F32" t="s">
        <v>1124</v>
      </c>
      <c r="G32" t="s">
        <v>610</v>
      </c>
      <c r="J32" t="s">
        <v>7</v>
      </c>
    </row>
    <row r="33" spans="1:10" x14ac:dyDescent="0.2">
      <c r="A33" s="8" t="s">
        <v>150</v>
      </c>
      <c r="B33" s="4">
        <v>403</v>
      </c>
      <c r="C33" t="s">
        <v>152</v>
      </c>
      <c r="D33" t="s">
        <v>361</v>
      </c>
      <c r="E33" t="s">
        <v>1089</v>
      </c>
      <c r="F33" t="s">
        <v>1125</v>
      </c>
      <c r="H33" t="s">
        <v>361</v>
      </c>
      <c r="I33" t="s">
        <v>250</v>
      </c>
    </row>
    <row r="34" spans="1:10" x14ac:dyDescent="0.2">
      <c r="A34" t="s">
        <v>57</v>
      </c>
      <c r="B34" s="4">
        <v>614</v>
      </c>
      <c r="C34" t="s">
        <v>381</v>
      </c>
      <c r="D34" t="s">
        <v>135</v>
      </c>
      <c r="E34" t="s">
        <v>1116</v>
      </c>
      <c r="F34" t="s">
        <v>1104</v>
      </c>
      <c r="G34" t="s">
        <v>309</v>
      </c>
    </row>
    <row r="35" spans="1:10" x14ac:dyDescent="0.2">
      <c r="A35" t="s">
        <v>671</v>
      </c>
      <c r="B35" s="4">
        <v>375</v>
      </c>
      <c r="C35" t="s">
        <v>381</v>
      </c>
      <c r="D35" t="s">
        <v>135</v>
      </c>
      <c r="E35" t="s">
        <v>1116</v>
      </c>
      <c r="F35" t="s">
        <v>1104</v>
      </c>
      <c r="G35" t="s">
        <v>677</v>
      </c>
    </row>
    <row r="36" spans="1:10" x14ac:dyDescent="0.2">
      <c r="A36" t="s">
        <v>127</v>
      </c>
      <c r="B36" s="4">
        <v>363</v>
      </c>
      <c r="C36" t="s">
        <v>381</v>
      </c>
      <c r="D36" t="s">
        <v>1034</v>
      </c>
      <c r="E36" t="s">
        <v>1085</v>
      </c>
      <c r="F36" t="s">
        <v>1125</v>
      </c>
      <c r="G36" t="s">
        <v>310</v>
      </c>
      <c r="H36" t="s">
        <v>1034</v>
      </c>
      <c r="I36" t="s">
        <v>250</v>
      </c>
      <c r="J36" t="s">
        <v>857</v>
      </c>
    </row>
    <row r="37" spans="1:10" x14ac:dyDescent="0.2">
      <c r="A37" s="8" t="s">
        <v>1000</v>
      </c>
      <c r="B37" s="4">
        <v>164</v>
      </c>
      <c r="C37" t="s">
        <v>381</v>
      </c>
      <c r="D37" t="s">
        <v>146</v>
      </c>
      <c r="E37" t="s">
        <v>1116</v>
      </c>
      <c r="F37" t="s">
        <v>1130</v>
      </c>
      <c r="G37" t="s">
        <v>1142</v>
      </c>
    </row>
    <row r="38" spans="1:10" x14ac:dyDescent="0.2">
      <c r="A38" t="s">
        <v>492</v>
      </c>
      <c r="B38" s="4">
        <v>263</v>
      </c>
      <c r="C38" t="s">
        <v>381</v>
      </c>
      <c r="D38" t="s">
        <v>410</v>
      </c>
      <c r="E38" t="s">
        <v>1116</v>
      </c>
      <c r="F38" t="s">
        <v>1130</v>
      </c>
      <c r="G38" t="s">
        <v>943</v>
      </c>
      <c r="H38" t="s">
        <v>410</v>
      </c>
      <c r="I38" t="s">
        <v>250</v>
      </c>
      <c r="J38" t="s">
        <v>225</v>
      </c>
    </row>
    <row r="39" spans="1:10" x14ac:dyDescent="0.2">
      <c r="A39" s="8" t="s">
        <v>821</v>
      </c>
      <c r="B39" s="4">
        <v>354</v>
      </c>
      <c r="C39" s="8" t="s">
        <v>162</v>
      </c>
      <c r="D39" t="s">
        <v>847</v>
      </c>
      <c r="E39" t="s">
        <v>1085</v>
      </c>
      <c r="F39" t="s">
        <v>1130</v>
      </c>
      <c r="I39" t="s">
        <v>242</v>
      </c>
    </row>
    <row r="40" spans="1:10" x14ac:dyDescent="0.2">
      <c r="A40" t="s">
        <v>855</v>
      </c>
      <c r="B40" s="4">
        <v>497</v>
      </c>
      <c r="C40" t="s">
        <v>381</v>
      </c>
      <c r="D40" t="s">
        <v>139</v>
      </c>
      <c r="E40" t="s">
        <v>1116</v>
      </c>
      <c r="F40" t="s">
        <v>1130</v>
      </c>
      <c r="G40" t="s">
        <v>5</v>
      </c>
    </row>
    <row r="41" spans="1:10" x14ac:dyDescent="0.2">
      <c r="A41" t="s">
        <v>830</v>
      </c>
      <c r="B41" s="4">
        <v>178</v>
      </c>
      <c r="C41" t="s">
        <v>6</v>
      </c>
      <c r="D41" t="s">
        <v>142</v>
      </c>
      <c r="E41" t="s">
        <v>1087</v>
      </c>
      <c r="F41" t="s">
        <v>1121</v>
      </c>
      <c r="G41" t="s">
        <v>143</v>
      </c>
    </row>
    <row r="42" spans="1:10" x14ac:dyDescent="0.2">
      <c r="A42" t="s">
        <v>828</v>
      </c>
      <c r="B42" s="4">
        <v>211</v>
      </c>
      <c r="C42" t="s">
        <v>6</v>
      </c>
      <c r="D42" t="s">
        <v>142</v>
      </c>
      <c r="E42" t="s">
        <v>1087</v>
      </c>
      <c r="F42" t="s">
        <v>1121</v>
      </c>
      <c r="G42" t="s">
        <v>528</v>
      </c>
    </row>
    <row r="43" spans="1:10" x14ac:dyDescent="0.2">
      <c r="A43" t="s">
        <v>832</v>
      </c>
      <c r="B43" s="4">
        <v>33</v>
      </c>
      <c r="C43" t="s">
        <v>6</v>
      </c>
      <c r="D43" t="s">
        <v>142</v>
      </c>
      <c r="E43" t="s">
        <v>1087</v>
      </c>
      <c r="F43" t="s">
        <v>1121</v>
      </c>
      <c r="G43" t="s">
        <v>1122</v>
      </c>
    </row>
    <row r="44" spans="1:10" x14ac:dyDescent="0.2">
      <c r="A44" t="s">
        <v>682</v>
      </c>
      <c r="B44" s="4">
        <v>92</v>
      </c>
      <c r="C44" t="s">
        <v>6</v>
      </c>
      <c r="D44" t="s">
        <v>142</v>
      </c>
      <c r="E44" t="s">
        <v>1087</v>
      </c>
      <c r="F44" t="s">
        <v>1121</v>
      </c>
      <c r="G44" t="s">
        <v>1123</v>
      </c>
    </row>
    <row r="45" spans="1:10" x14ac:dyDescent="0.2">
      <c r="A45" t="s">
        <v>651</v>
      </c>
      <c r="B45" s="4">
        <v>1508</v>
      </c>
      <c r="C45" t="s">
        <v>33</v>
      </c>
      <c r="D45" t="s">
        <v>142</v>
      </c>
      <c r="E45" t="s">
        <v>1087</v>
      </c>
      <c r="F45" t="s">
        <v>1130</v>
      </c>
      <c r="G45" t="s">
        <v>706</v>
      </c>
    </row>
    <row r="46" spans="1:10" x14ac:dyDescent="0.2">
      <c r="A46" t="s">
        <v>650</v>
      </c>
      <c r="B46" s="4">
        <v>90</v>
      </c>
      <c r="C46" t="s">
        <v>381</v>
      </c>
      <c r="D46" t="s">
        <v>647</v>
      </c>
      <c r="E46" t="s">
        <v>1087</v>
      </c>
      <c r="F46" t="s">
        <v>1125</v>
      </c>
      <c r="G46" t="s">
        <v>648</v>
      </c>
      <c r="H46" t="s">
        <v>235</v>
      </c>
      <c r="I46" t="s">
        <v>236</v>
      </c>
      <c r="J46" t="s">
        <v>237</v>
      </c>
    </row>
    <row r="47" spans="1:10" x14ac:dyDescent="0.2">
      <c r="A47" t="s">
        <v>649</v>
      </c>
      <c r="B47" s="4">
        <v>135</v>
      </c>
      <c r="C47" t="s">
        <v>381</v>
      </c>
      <c r="D47" t="s">
        <v>647</v>
      </c>
      <c r="E47" t="s">
        <v>1087</v>
      </c>
      <c r="F47" t="s">
        <v>1125</v>
      </c>
      <c r="G47" t="s">
        <v>648</v>
      </c>
      <c r="H47" t="s">
        <v>235</v>
      </c>
      <c r="I47" t="s">
        <v>236</v>
      </c>
      <c r="J47" t="s">
        <v>237</v>
      </c>
    </row>
    <row r="48" spans="1:10" x14ac:dyDescent="0.2">
      <c r="A48" t="s">
        <v>829</v>
      </c>
      <c r="B48" s="4">
        <v>199</v>
      </c>
      <c r="C48" t="s">
        <v>381</v>
      </c>
      <c r="D48" t="s">
        <v>647</v>
      </c>
      <c r="E48" t="s">
        <v>1087</v>
      </c>
      <c r="F48" t="s">
        <v>1125</v>
      </c>
      <c r="G48" t="s">
        <v>648</v>
      </c>
    </row>
    <row r="49" spans="1:10" x14ac:dyDescent="0.2">
      <c r="A49" t="s">
        <v>93</v>
      </c>
      <c r="B49" s="4">
        <v>191</v>
      </c>
      <c r="C49" t="s">
        <v>6</v>
      </c>
      <c r="D49" t="s">
        <v>255</v>
      </c>
      <c r="E49" t="s">
        <v>1116</v>
      </c>
      <c r="F49" t="s">
        <v>1104</v>
      </c>
      <c r="G49" t="s">
        <v>626</v>
      </c>
      <c r="H49" t="s">
        <v>255</v>
      </c>
      <c r="I49" t="s">
        <v>256</v>
      </c>
      <c r="J49" t="s">
        <v>251</v>
      </c>
    </row>
    <row r="50" spans="1:10" x14ac:dyDescent="0.2">
      <c r="A50" t="s">
        <v>531</v>
      </c>
      <c r="B50" s="4">
        <v>290</v>
      </c>
      <c r="C50" t="s">
        <v>381</v>
      </c>
      <c r="D50" t="s">
        <v>1086</v>
      </c>
      <c r="E50" t="s">
        <v>1085</v>
      </c>
      <c r="F50" t="s">
        <v>1104</v>
      </c>
      <c r="G50" t="s">
        <v>516</v>
      </c>
      <c r="H50" t="s">
        <v>897</v>
      </c>
      <c r="I50" t="s">
        <v>896</v>
      </c>
      <c r="J50" t="s">
        <v>898</v>
      </c>
    </row>
    <row r="51" spans="1:10" x14ac:dyDescent="0.2">
      <c r="A51" t="s">
        <v>461</v>
      </c>
      <c r="B51" s="4">
        <v>135</v>
      </c>
      <c r="C51" t="s">
        <v>381</v>
      </c>
      <c r="D51" t="s">
        <v>133</v>
      </c>
      <c r="E51" t="s">
        <v>1088</v>
      </c>
      <c r="F51" t="s">
        <v>1125</v>
      </c>
      <c r="G51" t="s">
        <v>306</v>
      </c>
      <c r="H51" t="s">
        <v>253</v>
      </c>
      <c r="I51" t="s">
        <v>254</v>
      </c>
      <c r="J51" t="s">
        <v>248</v>
      </c>
    </row>
    <row r="52" spans="1:10" x14ac:dyDescent="0.2">
      <c r="A52" t="s">
        <v>964</v>
      </c>
      <c r="B52" s="4">
        <v>664</v>
      </c>
      <c r="C52" t="s">
        <v>381</v>
      </c>
      <c r="D52" t="s">
        <v>963</v>
      </c>
      <c r="E52" t="s">
        <v>1089</v>
      </c>
      <c r="F52" t="s">
        <v>1120</v>
      </c>
      <c r="G52" t="s">
        <v>5</v>
      </c>
      <c r="H52" t="s">
        <v>1139</v>
      </c>
      <c r="I52" t="s">
        <v>250</v>
      </c>
      <c r="J52" t="s">
        <v>1140</v>
      </c>
    </row>
    <row r="53" spans="1:10" x14ac:dyDescent="0.2">
      <c r="A53" t="s">
        <v>652</v>
      </c>
      <c r="B53" s="4">
        <v>855</v>
      </c>
      <c r="C53" t="s">
        <v>381</v>
      </c>
      <c r="D53" t="s">
        <v>963</v>
      </c>
      <c r="E53" t="s">
        <v>1089</v>
      </c>
      <c r="F53" t="s">
        <v>1120</v>
      </c>
      <c r="G53" t="s">
        <v>5</v>
      </c>
    </row>
    <row r="54" spans="1:10" x14ac:dyDescent="0.2">
      <c r="A54" t="s">
        <v>932</v>
      </c>
      <c r="B54" s="4">
        <v>270</v>
      </c>
      <c r="C54" t="s">
        <v>381</v>
      </c>
      <c r="D54" t="s">
        <v>311</v>
      </c>
      <c r="E54" t="s">
        <v>1085</v>
      </c>
      <c r="F54" t="s">
        <v>1125</v>
      </c>
      <c r="G54" t="s">
        <v>657</v>
      </c>
    </row>
    <row r="55" spans="1:10" x14ac:dyDescent="0.2">
      <c r="A55" t="s">
        <v>934</v>
      </c>
      <c r="B55" s="4">
        <v>232</v>
      </c>
      <c r="C55" t="s">
        <v>381</v>
      </c>
      <c r="D55" t="s">
        <v>311</v>
      </c>
      <c r="E55" t="s">
        <v>1085</v>
      </c>
      <c r="F55" t="s">
        <v>1125</v>
      </c>
      <c r="G55" t="s">
        <v>312</v>
      </c>
    </row>
    <row r="56" spans="1:10" x14ac:dyDescent="0.2">
      <c r="A56" t="s">
        <v>1055</v>
      </c>
      <c r="B56" s="4">
        <v>545</v>
      </c>
      <c r="C56" t="s">
        <v>381</v>
      </c>
      <c r="D56" t="s">
        <v>633</v>
      </c>
      <c r="E56" t="s">
        <v>1116</v>
      </c>
      <c r="F56" t="s">
        <v>1104</v>
      </c>
      <c r="G56" t="s">
        <v>635</v>
      </c>
      <c r="H56" t="s">
        <v>633</v>
      </c>
      <c r="I56" t="s">
        <v>242</v>
      </c>
    </row>
    <row r="57" spans="1:10" x14ac:dyDescent="0.2">
      <c r="A57" s="8" t="s">
        <v>629</v>
      </c>
      <c r="B57" s="4">
        <v>216</v>
      </c>
      <c r="C57" t="s">
        <v>381</v>
      </c>
      <c r="D57" t="s">
        <v>1135</v>
      </c>
      <c r="E57" t="s">
        <v>1085</v>
      </c>
      <c r="F57" t="s">
        <v>1104</v>
      </c>
      <c r="I57" t="s">
        <v>1136</v>
      </c>
    </row>
    <row r="58" spans="1:10" x14ac:dyDescent="0.2">
      <c r="A58" t="s">
        <v>107</v>
      </c>
      <c r="B58" s="4">
        <v>238</v>
      </c>
      <c r="C58" t="s">
        <v>381</v>
      </c>
      <c r="D58" t="s">
        <v>1135</v>
      </c>
      <c r="E58" t="s">
        <v>1085</v>
      </c>
      <c r="F58" t="s">
        <v>1104</v>
      </c>
      <c r="I58" t="s">
        <v>1136</v>
      </c>
    </row>
    <row r="59" spans="1:10" x14ac:dyDescent="0.2">
      <c r="A59" t="s">
        <v>1005</v>
      </c>
      <c r="B59" s="4">
        <v>520</v>
      </c>
      <c r="C59" t="s">
        <v>381</v>
      </c>
      <c r="D59" s="23" t="s">
        <v>1009</v>
      </c>
      <c r="E59" t="s">
        <v>1088</v>
      </c>
      <c r="F59" t="s">
        <v>1125</v>
      </c>
      <c r="G59" t="s">
        <v>1008</v>
      </c>
    </row>
    <row r="60" spans="1:10" x14ac:dyDescent="0.2">
      <c r="A60" t="s">
        <v>929</v>
      </c>
      <c r="B60" s="4">
        <v>66</v>
      </c>
      <c r="C60" t="s">
        <v>6</v>
      </c>
      <c r="D60" t="s">
        <v>1119</v>
      </c>
      <c r="E60" t="s">
        <v>1116</v>
      </c>
      <c r="F60" t="s">
        <v>1120</v>
      </c>
      <c r="G60" t="s">
        <v>880</v>
      </c>
    </row>
    <row r="61" spans="1:10" x14ac:dyDescent="0.2">
      <c r="A61" t="s">
        <v>160</v>
      </c>
      <c r="B61" s="4">
        <v>556</v>
      </c>
      <c r="C61" t="s">
        <v>162</v>
      </c>
      <c r="D61" t="s">
        <v>325</v>
      </c>
      <c r="E61" t="s">
        <v>1085</v>
      </c>
      <c r="F61" t="s">
        <v>1104</v>
      </c>
      <c r="I61" t="s">
        <v>1145</v>
      </c>
    </row>
    <row r="62" spans="1:10" x14ac:dyDescent="0.2">
      <c r="A62" t="s">
        <v>811</v>
      </c>
      <c r="B62" s="4">
        <v>150</v>
      </c>
      <c r="C62" t="s">
        <v>6</v>
      </c>
      <c r="D62" t="s">
        <v>1117</v>
      </c>
      <c r="E62" t="s">
        <v>1116</v>
      </c>
      <c r="F62" t="s">
        <v>1104</v>
      </c>
      <c r="G62" t="s">
        <v>1118</v>
      </c>
      <c r="I62" t="s">
        <v>1105</v>
      </c>
    </row>
    <row r="63" spans="1:10" x14ac:dyDescent="0.2">
      <c r="A63" t="s">
        <v>562</v>
      </c>
      <c r="B63" s="4">
        <v>189</v>
      </c>
      <c r="C63" t="s">
        <v>6</v>
      </c>
      <c r="D63" t="s">
        <v>141</v>
      </c>
      <c r="E63" t="s">
        <v>1116</v>
      </c>
      <c r="F63" t="s">
        <v>1104</v>
      </c>
      <c r="G63" t="s">
        <v>558</v>
      </c>
      <c r="H63" t="s">
        <v>556</v>
      </c>
      <c r="I63" t="s">
        <v>557</v>
      </c>
    </row>
    <row r="64" spans="1:10" x14ac:dyDescent="0.2">
      <c r="A64" t="s">
        <v>742</v>
      </c>
      <c r="B64" s="4">
        <v>144</v>
      </c>
      <c r="C64" t="s">
        <v>6</v>
      </c>
      <c r="D64" t="s">
        <v>141</v>
      </c>
      <c r="E64" t="s">
        <v>1116</v>
      </c>
      <c r="F64" t="s">
        <v>1104</v>
      </c>
      <c r="G64" t="s">
        <v>558</v>
      </c>
      <c r="H64" t="s">
        <v>556</v>
      </c>
      <c r="I64" t="s">
        <v>557</v>
      </c>
    </row>
    <row r="65" spans="1:10" x14ac:dyDescent="0.2">
      <c r="A65" t="s">
        <v>178</v>
      </c>
      <c r="B65" s="4">
        <v>355</v>
      </c>
      <c r="C65" t="s">
        <v>381</v>
      </c>
      <c r="D65" t="s">
        <v>332</v>
      </c>
      <c r="E65" t="s">
        <v>1085</v>
      </c>
      <c r="F65" t="s">
        <v>1120</v>
      </c>
      <c r="G65" t="s">
        <v>339</v>
      </c>
      <c r="J65" t="s">
        <v>237</v>
      </c>
    </row>
    <row r="66" spans="1:10" x14ac:dyDescent="0.2">
      <c r="A66" t="s">
        <v>47</v>
      </c>
      <c r="B66" s="4">
        <v>91</v>
      </c>
      <c r="C66" t="s">
        <v>381</v>
      </c>
      <c r="D66" t="s">
        <v>908</v>
      </c>
      <c r="E66" t="s">
        <v>1064</v>
      </c>
      <c r="F66" t="s">
        <v>1104</v>
      </c>
      <c r="G66" t="s">
        <v>909</v>
      </c>
    </row>
    <row r="67" spans="1:10" x14ac:dyDescent="0.2">
      <c r="A67" t="s">
        <v>64</v>
      </c>
      <c r="B67" s="4">
        <v>128</v>
      </c>
      <c r="C67" t="s">
        <v>381</v>
      </c>
      <c r="D67" t="s">
        <v>908</v>
      </c>
      <c r="E67" t="s">
        <v>1064</v>
      </c>
      <c r="F67" t="s">
        <v>1104</v>
      </c>
      <c r="G67" t="s">
        <v>909</v>
      </c>
    </row>
    <row r="68" spans="1:10" x14ac:dyDescent="0.2">
      <c r="B68" s="20">
        <f>SUM(B2:B67)</f>
        <v>20958</v>
      </c>
    </row>
    <row r="70" spans="1:10" x14ac:dyDescent="0.2">
      <c r="F70" s="24"/>
      <c r="G70" s="24"/>
    </row>
    <row r="71" spans="1:10" x14ac:dyDescent="0.2">
      <c r="A71" s="24"/>
      <c r="B71" s="24"/>
      <c r="C71" s="24"/>
      <c r="D71" s="24"/>
    </row>
    <row r="72" spans="1:10" x14ac:dyDescent="0.2">
      <c r="C72" s="4"/>
      <c r="D72" s="33"/>
      <c r="E72" s="4"/>
    </row>
    <row r="73" spans="1:10" x14ac:dyDescent="0.2">
      <c r="C73" s="4"/>
      <c r="D73" s="33"/>
      <c r="E73" s="4"/>
    </row>
    <row r="74" spans="1:10" x14ac:dyDescent="0.2">
      <c r="B74" s="4"/>
      <c r="C74" s="4"/>
      <c r="D74" s="33"/>
      <c r="E74" s="4"/>
      <c r="F74" s="23"/>
    </row>
    <row r="75" spans="1:10" x14ac:dyDescent="0.2">
      <c r="C75" s="4"/>
      <c r="D75" s="33"/>
      <c r="E75" s="4"/>
    </row>
    <row r="76" spans="1:10" x14ac:dyDescent="0.2">
      <c r="C76" s="4"/>
      <c r="D76" s="33"/>
      <c r="E76" s="4"/>
    </row>
    <row r="77" spans="1:10" x14ac:dyDescent="0.2">
      <c r="C77" s="4"/>
      <c r="D77" s="33"/>
      <c r="E77" s="4"/>
    </row>
    <row r="78" spans="1:10" x14ac:dyDescent="0.2">
      <c r="A78" s="24"/>
      <c r="B78" s="24"/>
      <c r="C78" s="20"/>
      <c r="D78" s="34"/>
      <c r="E78" s="4"/>
    </row>
    <row r="79" spans="1:10" x14ac:dyDescent="0.2">
      <c r="E79" s="4"/>
    </row>
    <row r="80" spans="1:10" x14ac:dyDescent="0.2">
      <c r="A80" s="24"/>
      <c r="B80" s="24"/>
      <c r="C80" s="24"/>
      <c r="D80" s="24"/>
    </row>
    <row r="81" spans="1:4" x14ac:dyDescent="0.2">
      <c r="C81" s="4"/>
      <c r="D81" s="33"/>
    </row>
    <row r="82" spans="1:4" x14ac:dyDescent="0.2">
      <c r="B82" s="4"/>
      <c r="C82" s="4"/>
      <c r="D82" s="33"/>
    </row>
    <row r="83" spans="1:4" x14ac:dyDescent="0.2">
      <c r="C83" s="4"/>
      <c r="D83" s="33"/>
    </row>
    <row r="84" spans="1:4" x14ac:dyDescent="0.2">
      <c r="C84" s="4"/>
      <c r="D84" s="33"/>
    </row>
    <row r="85" spans="1:4" x14ac:dyDescent="0.2">
      <c r="A85" s="24"/>
      <c r="B85" s="24"/>
      <c r="C85" s="20"/>
      <c r="D85" s="34"/>
    </row>
    <row r="87" spans="1:4" x14ac:dyDescent="0.2">
      <c r="A87" s="24"/>
    </row>
    <row r="88" spans="1:4" x14ac:dyDescent="0.2">
      <c r="A88" s="24"/>
      <c r="B88" s="24"/>
      <c r="C88" s="24"/>
      <c r="D88" s="24"/>
    </row>
    <row r="89" spans="1:4" x14ac:dyDescent="0.2">
      <c r="C89" s="4"/>
      <c r="D89" s="33"/>
    </row>
    <row r="90" spans="1:4" x14ac:dyDescent="0.2">
      <c r="C90" s="4"/>
      <c r="D90" s="33"/>
    </row>
    <row r="91" spans="1:4" x14ac:dyDescent="0.2">
      <c r="B91" s="4"/>
      <c r="C91" s="4"/>
      <c r="D91" s="33"/>
    </row>
    <row r="92" spans="1:4" x14ac:dyDescent="0.2">
      <c r="C92" s="4"/>
      <c r="D92" s="33"/>
    </row>
    <row r="93" spans="1:4" x14ac:dyDescent="0.2">
      <c r="C93" s="4"/>
      <c r="D93" s="33"/>
    </row>
    <row r="94" spans="1:4" x14ac:dyDescent="0.2">
      <c r="C94" s="4"/>
      <c r="D94" s="33"/>
    </row>
    <row r="95" spans="1:4" x14ac:dyDescent="0.2">
      <c r="A95" s="24"/>
      <c r="B95" s="24"/>
      <c r="C95" s="20"/>
      <c r="D95" s="33"/>
    </row>
    <row r="97" spans="1:4" x14ac:dyDescent="0.2">
      <c r="A97" s="24"/>
    </row>
    <row r="98" spans="1:4" x14ac:dyDescent="0.2">
      <c r="A98" s="24"/>
      <c r="B98" s="24"/>
      <c r="C98" s="24"/>
      <c r="D98" s="24"/>
    </row>
    <row r="99" spans="1:4" x14ac:dyDescent="0.2">
      <c r="C99" s="4"/>
      <c r="D99" s="33"/>
    </row>
    <row r="100" spans="1:4" x14ac:dyDescent="0.2">
      <c r="B100" s="4"/>
      <c r="C100" s="4"/>
      <c r="D100" s="33"/>
    </row>
    <row r="101" spans="1:4" x14ac:dyDescent="0.2">
      <c r="B101" s="4"/>
      <c r="C101" s="4"/>
      <c r="D101" s="33"/>
    </row>
    <row r="102" spans="1:4" x14ac:dyDescent="0.2">
      <c r="C102" s="4"/>
      <c r="D102" s="33"/>
    </row>
    <row r="103" spans="1:4" x14ac:dyDescent="0.2">
      <c r="B103" s="4"/>
      <c r="C103" s="4"/>
      <c r="D103" s="33"/>
    </row>
    <row r="104" spans="1:4" x14ac:dyDescent="0.2">
      <c r="B104" s="4"/>
      <c r="C104" s="4"/>
      <c r="D104" s="33"/>
    </row>
    <row r="105" spans="1:4" x14ac:dyDescent="0.2">
      <c r="A105" s="24"/>
      <c r="B105" s="24"/>
      <c r="C105" s="20"/>
      <c r="D105" s="33"/>
    </row>
    <row r="106" spans="1:4" x14ac:dyDescent="0.2">
      <c r="A106" s="24"/>
      <c r="B106" s="24"/>
      <c r="C106" s="20"/>
      <c r="D106" s="33"/>
    </row>
    <row r="107" spans="1:4" x14ac:dyDescent="0.2">
      <c r="A107" s="24"/>
      <c r="B107" s="24"/>
      <c r="C107" s="20"/>
      <c r="D107" s="33"/>
    </row>
    <row r="108" spans="1:4" x14ac:dyDescent="0.2">
      <c r="A108" s="24"/>
      <c r="B108" s="24"/>
      <c r="C108" s="24"/>
      <c r="D108" s="24"/>
    </row>
    <row r="109" spans="1:4" x14ac:dyDescent="0.2">
      <c r="B109" s="4"/>
      <c r="C109" s="4"/>
      <c r="D109" s="33"/>
    </row>
    <row r="110" spans="1:4" x14ac:dyDescent="0.2">
      <c r="B110" s="4"/>
      <c r="C110" s="4"/>
      <c r="D110" s="33"/>
    </row>
    <row r="111" spans="1:4" x14ac:dyDescent="0.2">
      <c r="B111" s="4"/>
      <c r="C111" s="4"/>
      <c r="D111" s="33"/>
    </row>
    <row r="112" spans="1:4" x14ac:dyDescent="0.2">
      <c r="B112" s="4"/>
      <c r="C112" s="4"/>
      <c r="D112" s="33"/>
    </row>
    <row r="113" spans="1:7" x14ac:dyDescent="0.2">
      <c r="B113" s="4"/>
      <c r="C113" s="4"/>
      <c r="D113" s="33"/>
    </row>
    <row r="114" spans="1:7" x14ac:dyDescent="0.2">
      <c r="B114" s="4"/>
      <c r="C114" s="4"/>
      <c r="D114" s="33"/>
    </row>
    <row r="115" spans="1:7" x14ac:dyDescent="0.2">
      <c r="A115" s="24"/>
      <c r="B115" s="20"/>
      <c r="C115" s="20"/>
      <c r="D115" s="33"/>
    </row>
    <row r="117" spans="1:7" x14ac:dyDescent="0.2">
      <c r="A117" s="24"/>
      <c r="B117" s="24"/>
      <c r="C117" s="24"/>
      <c r="D117" s="24"/>
    </row>
    <row r="118" spans="1:7" x14ac:dyDescent="0.2">
      <c r="A118" s="24"/>
      <c r="B118" s="24"/>
      <c r="C118" s="24"/>
      <c r="D118" s="24"/>
      <c r="G118" s="4"/>
    </row>
    <row r="119" spans="1:7" x14ac:dyDescent="0.2">
      <c r="C119" s="4"/>
      <c r="D119" s="33"/>
      <c r="G119" s="4"/>
    </row>
    <row r="120" spans="1:7" x14ac:dyDescent="0.2">
      <c r="B120" s="4"/>
      <c r="C120" s="4"/>
      <c r="D120" s="33"/>
      <c r="G120" s="4"/>
    </row>
    <row r="121" spans="1:7" x14ac:dyDescent="0.2">
      <c r="C121" s="4"/>
      <c r="D121" s="33"/>
      <c r="G121" s="4"/>
    </row>
    <row r="122" spans="1:7" x14ac:dyDescent="0.2">
      <c r="C122" s="4"/>
      <c r="D122" s="33"/>
      <c r="G122" s="4"/>
    </row>
    <row r="123" spans="1:7" x14ac:dyDescent="0.2">
      <c r="A123" s="24"/>
      <c r="B123" s="24"/>
      <c r="C123" s="20"/>
      <c r="D123" s="33"/>
      <c r="G123" s="4"/>
    </row>
    <row r="124" spans="1:7" x14ac:dyDescent="0.2">
      <c r="G124" s="4"/>
    </row>
    <row r="125" spans="1:7" x14ac:dyDescent="0.2">
      <c r="A125" s="24"/>
      <c r="G125" s="4"/>
    </row>
    <row r="126" spans="1:7" x14ac:dyDescent="0.2">
      <c r="A126" s="24"/>
      <c r="B126" s="24"/>
      <c r="C126" s="24"/>
      <c r="D126" s="24"/>
      <c r="G126" s="4"/>
    </row>
    <row r="127" spans="1:7" x14ac:dyDescent="0.2">
      <c r="C127" s="4"/>
      <c r="D127" s="33"/>
      <c r="G127" s="4"/>
    </row>
    <row r="128" spans="1:7" x14ac:dyDescent="0.2">
      <c r="B128" s="4"/>
      <c r="C128" s="4"/>
      <c r="D128" s="33"/>
      <c r="G128" s="4"/>
    </row>
    <row r="129" spans="1:7" x14ac:dyDescent="0.2">
      <c r="C129" s="4"/>
      <c r="D129" s="33"/>
      <c r="G129" s="4"/>
    </row>
    <row r="130" spans="1:7" x14ac:dyDescent="0.2">
      <c r="C130" s="4"/>
      <c r="D130" s="33"/>
      <c r="G130" s="29"/>
    </row>
    <row r="131" spans="1:7" x14ac:dyDescent="0.2">
      <c r="A131" s="24"/>
      <c r="B131" s="24"/>
      <c r="C131" s="20"/>
      <c r="D131" s="33"/>
      <c r="G131" s="4"/>
    </row>
    <row r="132" spans="1:7" x14ac:dyDescent="0.2">
      <c r="A132" s="24"/>
      <c r="B132" s="24"/>
      <c r="C132" s="20"/>
      <c r="D132" s="33"/>
      <c r="G132" s="4"/>
    </row>
    <row r="133" spans="1:7" x14ac:dyDescent="0.2">
      <c r="A133" s="24"/>
      <c r="B133" s="24"/>
      <c r="C133" s="24"/>
      <c r="D133" s="24"/>
      <c r="G133" s="4"/>
    </row>
    <row r="134" spans="1:7" x14ac:dyDescent="0.2">
      <c r="A134" s="24"/>
      <c r="B134" s="4"/>
      <c r="C134" s="4"/>
      <c r="D134" s="33"/>
      <c r="G134" s="4"/>
    </row>
    <row r="135" spans="1:7" x14ac:dyDescent="0.2">
      <c r="B135" s="4"/>
      <c r="C135" s="4"/>
      <c r="D135" s="33"/>
      <c r="G135" s="4"/>
    </row>
    <row r="136" spans="1:7" x14ac:dyDescent="0.2">
      <c r="B136" s="4"/>
      <c r="C136" s="4"/>
      <c r="D136" s="33"/>
      <c r="G136" s="4"/>
    </row>
    <row r="137" spans="1:7" x14ac:dyDescent="0.2">
      <c r="B137" s="4"/>
      <c r="C137" s="4"/>
      <c r="D137" s="33"/>
      <c r="G137" s="4"/>
    </row>
    <row r="138" spans="1:7" x14ac:dyDescent="0.2">
      <c r="B138" s="4"/>
      <c r="C138" s="4"/>
      <c r="D138" s="33"/>
      <c r="G138" s="4"/>
    </row>
    <row r="139" spans="1:7" x14ac:dyDescent="0.2">
      <c r="A139" s="24"/>
      <c r="B139" s="20"/>
      <c r="C139" s="20"/>
      <c r="D139" s="33"/>
      <c r="G139" s="4"/>
    </row>
    <row r="140" spans="1:7" x14ac:dyDescent="0.2">
      <c r="A140" s="24"/>
      <c r="G140" s="4"/>
    </row>
    <row r="141" spans="1:7" x14ac:dyDescent="0.2">
      <c r="B141" s="24"/>
      <c r="C141" s="24"/>
      <c r="D141" s="24"/>
      <c r="G141" s="4"/>
    </row>
    <row r="142" spans="1:7" x14ac:dyDescent="0.2">
      <c r="C142" s="4"/>
      <c r="D142" s="33"/>
      <c r="G142" s="4"/>
    </row>
    <row r="143" spans="1:7" x14ac:dyDescent="0.2">
      <c r="C143" s="4"/>
      <c r="D143" s="33"/>
      <c r="G143" s="4"/>
    </row>
    <row r="144" spans="1:7" x14ac:dyDescent="0.2">
      <c r="A144" s="24"/>
      <c r="B144" s="24"/>
      <c r="C144" s="20"/>
      <c r="D144" s="33"/>
      <c r="G144" s="4"/>
    </row>
    <row r="145" spans="1:7" x14ac:dyDescent="0.2">
      <c r="G145" s="4"/>
    </row>
    <row r="146" spans="1:7" x14ac:dyDescent="0.2">
      <c r="G146" s="4"/>
    </row>
    <row r="147" spans="1:7" x14ac:dyDescent="0.2">
      <c r="B147" s="4"/>
      <c r="G147" s="4"/>
    </row>
    <row r="148" spans="1:7" x14ac:dyDescent="0.2">
      <c r="B148" s="4"/>
      <c r="G148" s="4"/>
    </row>
    <row r="149" spans="1:7" x14ac:dyDescent="0.2">
      <c r="G149" s="4"/>
    </row>
    <row r="150" spans="1:7" x14ac:dyDescent="0.2">
      <c r="G150" s="4"/>
    </row>
    <row r="151" spans="1:7" x14ac:dyDescent="0.2">
      <c r="G151" s="4"/>
    </row>
    <row r="152" spans="1:7" x14ac:dyDescent="0.2">
      <c r="G152" s="4"/>
    </row>
    <row r="153" spans="1:7" x14ac:dyDescent="0.2">
      <c r="G153" s="4"/>
    </row>
    <row r="154" spans="1:7" x14ac:dyDescent="0.2">
      <c r="G154" s="4"/>
    </row>
    <row r="155" spans="1:7" x14ac:dyDescent="0.2">
      <c r="A155" s="24"/>
      <c r="B155" s="24"/>
      <c r="C155" s="24"/>
      <c r="G155" s="4"/>
    </row>
    <row r="156" spans="1:7" x14ac:dyDescent="0.2">
      <c r="B156" s="4"/>
      <c r="C156" s="33"/>
      <c r="G156" s="4"/>
    </row>
    <row r="157" spans="1:7" x14ac:dyDescent="0.2">
      <c r="B157" s="4"/>
      <c r="C157" s="33"/>
      <c r="G157" s="4"/>
    </row>
    <row r="158" spans="1:7" x14ac:dyDescent="0.2">
      <c r="B158" s="4"/>
      <c r="C158" s="33"/>
      <c r="G158" s="4"/>
    </row>
    <row r="159" spans="1:7" x14ac:dyDescent="0.2">
      <c r="B159" s="4"/>
      <c r="C159" s="33"/>
      <c r="G159" s="4"/>
    </row>
    <row r="160" spans="1:7" x14ac:dyDescent="0.2">
      <c r="B160" s="4"/>
      <c r="C160" s="33"/>
      <c r="G160" s="4"/>
    </row>
    <row r="161" spans="1:7" x14ac:dyDescent="0.2">
      <c r="B161" s="4"/>
      <c r="C161" s="33"/>
    </row>
    <row r="162" spans="1:7" x14ac:dyDescent="0.2">
      <c r="B162" s="4"/>
      <c r="C162" s="33"/>
    </row>
    <row r="163" spans="1:7" x14ac:dyDescent="0.2">
      <c r="B163" s="4"/>
      <c r="C163" s="33"/>
    </row>
    <row r="164" spans="1:7" x14ac:dyDescent="0.2">
      <c r="B164" s="4"/>
      <c r="C164" s="33"/>
    </row>
    <row r="165" spans="1:7" x14ac:dyDescent="0.2">
      <c r="B165" s="4"/>
      <c r="C165" s="33"/>
    </row>
    <row r="166" spans="1:7" x14ac:dyDescent="0.2">
      <c r="B166" s="4"/>
      <c r="C166" s="33"/>
    </row>
    <row r="167" spans="1:7" x14ac:dyDescent="0.2">
      <c r="B167" s="4"/>
      <c r="C167" s="33"/>
    </row>
    <row r="168" spans="1:7" x14ac:dyDescent="0.2">
      <c r="B168" s="4"/>
      <c r="C168" s="33"/>
    </row>
    <row r="169" spans="1:7" x14ac:dyDescent="0.2">
      <c r="B169" s="4"/>
      <c r="C169" s="33"/>
      <c r="G169" s="4"/>
    </row>
    <row r="170" spans="1:7" x14ac:dyDescent="0.2">
      <c r="A170" s="24"/>
      <c r="B170" s="20"/>
      <c r="C170" s="33"/>
      <c r="G170" s="4"/>
    </row>
    <row r="171" spans="1:7" x14ac:dyDescent="0.2">
      <c r="G171" s="4"/>
    </row>
    <row r="172" spans="1:7" x14ac:dyDescent="0.2">
      <c r="A172" s="24"/>
      <c r="B172" s="24"/>
      <c r="C172" s="24"/>
      <c r="D172" s="24"/>
      <c r="G172" s="4"/>
    </row>
    <row r="173" spans="1:7" x14ac:dyDescent="0.2">
      <c r="C173" s="4"/>
      <c r="D173" s="33"/>
      <c r="G173" s="4"/>
    </row>
    <row r="174" spans="1:7" x14ac:dyDescent="0.2">
      <c r="C174" s="4"/>
      <c r="D174" s="33"/>
      <c r="G174" s="4"/>
    </row>
    <row r="175" spans="1:7" x14ac:dyDescent="0.2">
      <c r="A175" s="24"/>
      <c r="B175" s="24"/>
      <c r="C175" s="20"/>
      <c r="D175" s="33"/>
      <c r="G175" s="4"/>
    </row>
    <row r="176" spans="1:7" x14ac:dyDescent="0.2">
      <c r="G176" s="4"/>
    </row>
    <row r="177" spans="1:7" x14ac:dyDescent="0.2">
      <c r="G177" s="4"/>
    </row>
    <row r="178" spans="1:7" x14ac:dyDescent="0.2">
      <c r="A178" s="24"/>
      <c r="B178" s="24"/>
      <c r="C178" s="24"/>
      <c r="D178" s="24"/>
      <c r="G178" s="4"/>
    </row>
    <row r="179" spans="1:7" x14ac:dyDescent="0.2">
      <c r="B179" s="4"/>
      <c r="C179" s="4"/>
      <c r="D179" s="33"/>
      <c r="G179" s="4"/>
    </row>
    <row r="180" spans="1:7" x14ac:dyDescent="0.2">
      <c r="B180" s="4"/>
      <c r="C180" s="4"/>
      <c r="D180" s="33"/>
      <c r="G180" s="4"/>
    </row>
    <row r="181" spans="1:7" x14ac:dyDescent="0.2">
      <c r="A181" s="24"/>
      <c r="B181" s="20"/>
      <c r="C181" s="20"/>
      <c r="D181" s="33"/>
      <c r="G181" s="4"/>
    </row>
    <row r="182" spans="1:7" x14ac:dyDescent="0.2">
      <c r="G182" s="4"/>
    </row>
    <row r="183" spans="1:7" x14ac:dyDescent="0.2">
      <c r="A183" s="24"/>
      <c r="B183" s="24"/>
      <c r="C183" s="24"/>
      <c r="D183" s="24"/>
      <c r="G183" s="4"/>
    </row>
    <row r="184" spans="1:7" x14ac:dyDescent="0.2">
      <c r="B184" s="4"/>
      <c r="C184" s="4"/>
      <c r="D184" s="33"/>
      <c r="G184" s="4"/>
    </row>
    <row r="185" spans="1:7" x14ac:dyDescent="0.2">
      <c r="B185" s="4"/>
      <c r="C185" s="4"/>
      <c r="D185" s="33"/>
      <c r="G185" s="4"/>
    </row>
    <row r="186" spans="1:7" x14ac:dyDescent="0.2">
      <c r="A186" s="24"/>
      <c r="B186" s="20"/>
      <c r="C186" s="20"/>
      <c r="D186" s="33"/>
      <c r="G186" s="4"/>
    </row>
    <row r="187" spans="1:7" x14ac:dyDescent="0.2">
      <c r="G187" s="4"/>
    </row>
    <row r="188" spans="1:7" x14ac:dyDescent="0.2">
      <c r="A188" s="24"/>
      <c r="B188" s="24"/>
      <c r="C188" s="24"/>
      <c r="D188" s="24"/>
      <c r="G188" s="4"/>
    </row>
    <row r="189" spans="1:7" x14ac:dyDescent="0.2">
      <c r="B189" s="4"/>
      <c r="C189" s="4"/>
      <c r="D189" s="33"/>
      <c r="G189" s="4"/>
    </row>
    <row r="190" spans="1:7" x14ac:dyDescent="0.2">
      <c r="B190" s="4"/>
      <c r="C190" s="4"/>
      <c r="D190" s="33"/>
    </row>
    <row r="191" spans="1:7" x14ac:dyDescent="0.2">
      <c r="A191" s="24"/>
      <c r="B191" s="20"/>
      <c r="C191" s="20"/>
      <c r="D191" s="33"/>
    </row>
    <row r="193" spans="1:4" x14ac:dyDescent="0.2">
      <c r="A193" s="24"/>
      <c r="B193" s="24"/>
      <c r="C193" s="24"/>
      <c r="D193" s="24"/>
    </row>
    <row r="194" spans="1:4" x14ac:dyDescent="0.2">
      <c r="B194" s="4"/>
      <c r="C194" s="4"/>
      <c r="D194" s="33"/>
    </row>
    <row r="195" spans="1:4" x14ac:dyDescent="0.2">
      <c r="B195" s="4"/>
      <c r="C195" s="4"/>
      <c r="D195" s="33"/>
    </row>
    <row r="196" spans="1:4" x14ac:dyDescent="0.2">
      <c r="B196" s="20"/>
      <c r="C196" s="20"/>
      <c r="D196" s="33"/>
    </row>
    <row r="198" spans="1:4" x14ac:dyDescent="0.2">
      <c r="A198" s="24"/>
      <c r="B198" s="24"/>
      <c r="C198" s="24"/>
      <c r="D198" s="24"/>
    </row>
    <row r="199" spans="1:4" x14ac:dyDescent="0.2">
      <c r="B199" s="4"/>
      <c r="C199" s="4"/>
      <c r="D199" s="33"/>
    </row>
    <row r="200" spans="1:4" x14ac:dyDescent="0.2">
      <c r="B200" s="4"/>
      <c r="C200" s="4"/>
      <c r="D200" s="33"/>
    </row>
    <row r="201" spans="1:4" x14ac:dyDescent="0.2">
      <c r="A201" s="24"/>
      <c r="B201" s="20"/>
      <c r="C201" s="20"/>
      <c r="D201" s="33"/>
    </row>
  </sheetData>
  <sortState ref="A2:K67">
    <sortCondition ref="D2:D67"/>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Developments</vt:lpstr>
      <vt:lpstr>Investors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Editor</dc:creator>
  <cp:lastModifiedBy>Leaver Adam</cp:lastModifiedBy>
  <dcterms:created xsi:type="dcterms:W3CDTF">2020-12-10T13:52:07Z</dcterms:created>
  <dcterms:modified xsi:type="dcterms:W3CDTF">2022-12-05T21:57:15Z</dcterms:modified>
</cp:coreProperties>
</file>